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195" windowHeight="8655" tabRatio="601" activeTab="0"/>
  </bookViews>
  <sheets>
    <sheet name="Dispari" sheetId="1" r:id="rId1"/>
    <sheet name="Pari" sheetId="2" r:id="rId2"/>
  </sheets>
  <definedNames>
    <definedName name="_xlnm.Print_Titles" localSheetId="0">'Dispari'!$A:$A</definedName>
    <definedName name="_xlnm.Print_Titles" localSheetId="1">'Pari'!$A:$A</definedName>
  </definedNames>
  <calcPr fullCalcOnLoad="1"/>
</workbook>
</file>

<file path=xl/sharedStrings.xml><?xml version="1.0" encoding="utf-8"?>
<sst xmlns="http://schemas.openxmlformats.org/spreadsheetml/2006/main" count="705" uniqueCount="126">
  <si>
    <t>Destinazione</t>
  </si>
  <si>
    <t>Provenienza</t>
  </si>
  <si>
    <t>ASTI</t>
  </si>
  <si>
    <t>ISOLA D'ASTI</t>
  </si>
  <si>
    <t>COSTIGLIOLE</t>
  </si>
  <si>
    <t>NEIVE</t>
  </si>
  <si>
    <t>ALBA</t>
  </si>
  <si>
    <t>MONTICELLO D'ALBA</t>
  </si>
  <si>
    <t>SANTA VITTORIA</t>
  </si>
  <si>
    <t>POCAPAGLIA</t>
  </si>
  <si>
    <t>MADONNA DEL P.</t>
  </si>
  <si>
    <t>L</t>
  </si>
  <si>
    <t>-</t>
  </si>
  <si>
    <t>MUSSOTTO</t>
  </si>
  <si>
    <t>F</t>
  </si>
  <si>
    <t>Aless.</t>
  </si>
  <si>
    <t>TRENITALIA</t>
  </si>
  <si>
    <t>Commerciale</t>
  </si>
  <si>
    <t>S. MARZANOTTO</t>
  </si>
  <si>
    <t>MOLINI D' ISOLA</t>
  </si>
  <si>
    <t>BRA' a.</t>
  </si>
  <si>
    <t>BRA' p.</t>
  </si>
  <si>
    <t>CASTAGNOLE L a.</t>
  </si>
  <si>
    <t>CASTAGNOLE L p.</t>
  </si>
  <si>
    <t>BRA' a</t>
  </si>
  <si>
    <t>CAVALLERMAGGIORE</t>
  </si>
  <si>
    <t>Piemonte</t>
  </si>
  <si>
    <t>A = Circola i giorni lavorativi, escluso il sabato.</t>
  </si>
  <si>
    <t>F = Circola i giorni festivi</t>
  </si>
  <si>
    <t>L = Circola i giorni lavorativi.</t>
  </si>
  <si>
    <t>L = Circola i giorni lavorativi</t>
  </si>
  <si>
    <t>F = Circola i giorni festivi.</t>
  </si>
  <si>
    <t>BUS
TO429</t>
  </si>
  <si>
    <t>BUS
TO403</t>
  </si>
  <si>
    <t>BUS
TO407</t>
  </si>
  <si>
    <t>BUS
TO431</t>
  </si>
  <si>
    <t>BUS
TO402</t>
  </si>
  <si>
    <t>BUS
TO430</t>
  </si>
  <si>
    <t>BUS
TO418</t>
  </si>
  <si>
    <t>BUS
TO432</t>
  </si>
  <si>
    <t>BUS
TO433</t>
  </si>
  <si>
    <t>Da Cuneo
in Treno</t>
  </si>
  <si>
    <t>N.B. Le corse Bus 4551 e 4041Circoleranno in sostituzione del treno ANCHE il giorno 03 Settembre 2007</t>
  </si>
  <si>
    <t>N.B. La corsa Bus 4565 Circolerà in sostituzione del treno ANCHE il giorno 19 Agosto 2007</t>
  </si>
  <si>
    <t>N.B. Le corse Bus 4596 e 4552 Circoleranno in sostituzione del treno ANCHE il giorno 19 Agosto 2007</t>
  </si>
  <si>
    <t>Direzione Regionale</t>
  </si>
  <si>
    <t>LINEA ASTI-CAVALLERMAGGIORE</t>
  </si>
  <si>
    <t>Servizio in vigore dal 20 Agosto al 2 Settembre 2007</t>
  </si>
  <si>
    <t>A</t>
  </si>
  <si>
    <t>[1] = Circola nei giorni lavorativi escluso il sabato dal 27/8/07.</t>
  </si>
  <si>
    <t>[1]</t>
  </si>
  <si>
    <t>[2]= Circola anche il 3/9</t>
  </si>
  <si>
    <t>L - [2]</t>
  </si>
  <si>
    <t>[3]= Circola anche il 19/8</t>
  </si>
  <si>
    <t>F - [3]</t>
  </si>
  <si>
    <t>[1] = Circola nei giorni lavorativi dal 27/08/07</t>
  </si>
  <si>
    <t>[2]</t>
  </si>
  <si>
    <t>BUS
TO601</t>
  </si>
  <si>
    <t>BUS
TO603</t>
  </si>
  <si>
    <t>BUS
TO605</t>
  </si>
  <si>
    <t>BUS
TO607</t>
  </si>
  <si>
    <t>BUS
TO609</t>
  </si>
  <si>
    <t>BUS
TO611</t>
  </si>
  <si>
    <t>BUS
TO613</t>
  </si>
  <si>
    <t>BUS
TO615</t>
  </si>
  <si>
    <t>BUS
TO617</t>
  </si>
  <si>
    <t>BUS
TO619</t>
  </si>
  <si>
    <t>BUS
TO625</t>
  </si>
  <si>
    <t>BUS
TO627</t>
  </si>
  <si>
    <t>BUS
TO629</t>
  </si>
  <si>
    <t>BUS
TO631</t>
  </si>
  <si>
    <t>BUS
TO637</t>
  </si>
  <si>
    <t>BUS
TO639</t>
  </si>
  <si>
    <t>BUS
TO643</t>
  </si>
  <si>
    <t>BUS
TO645</t>
  </si>
  <si>
    <t>BUS
TO805</t>
  </si>
  <si>
    <t>BUS
TO807</t>
  </si>
  <si>
    <t>BUS
TO809</t>
  </si>
  <si>
    <t>BUS
TO811</t>
  </si>
  <si>
    <t>BUS
TO813</t>
  </si>
  <si>
    <t>BUS
TO819</t>
  </si>
  <si>
    <t>BUS
TO821</t>
  </si>
  <si>
    <t>BUS
TO823</t>
  </si>
  <si>
    <t>Bus
TO825</t>
  </si>
  <si>
    <t>BUS
TO827</t>
  </si>
  <si>
    <t>BUS
TO829</t>
  </si>
  <si>
    <t>BUS
TO831</t>
  </si>
  <si>
    <t>BUS
TO600</t>
  </si>
  <si>
    <t>BUS
TO602</t>
  </si>
  <si>
    <t>BUS
TO604</t>
  </si>
  <si>
    <t>BUS
TO606</t>
  </si>
  <si>
    <t>BUS
TO608</t>
  </si>
  <si>
    <t>BUS
TO610</t>
  </si>
  <si>
    <t>BUS
TO612</t>
  </si>
  <si>
    <t>BUS
TO614</t>
  </si>
  <si>
    <t>BUS
TO618</t>
  </si>
  <si>
    <t>BUS
TO620</t>
  </si>
  <si>
    <t>BUS
TO624</t>
  </si>
  <si>
    <t>BUS
TO626</t>
  </si>
  <si>
    <t>BUS
TO628</t>
  </si>
  <si>
    <t>BUS
TO630</t>
  </si>
  <si>
    <t>BUS
TO632</t>
  </si>
  <si>
    <t>BUS
TO634</t>
  </si>
  <si>
    <t>BUS
TO636</t>
  </si>
  <si>
    <t>BUS
TO638</t>
  </si>
  <si>
    <t>BUS
TO640</t>
  </si>
  <si>
    <t>BUS
TO642</t>
  </si>
  <si>
    <t>BUS
TO644</t>
  </si>
  <si>
    <t>BUS
TO648</t>
  </si>
  <si>
    <t>BUS
TO806</t>
  </si>
  <si>
    <t>BUS
TO808</t>
  </si>
  <si>
    <t>BUS
TO812</t>
  </si>
  <si>
    <t>BUS
TO814</t>
  </si>
  <si>
    <t>BUS
TO816</t>
  </si>
  <si>
    <t>BUS
TO818</t>
  </si>
  <si>
    <t>BUS
TO820</t>
  </si>
  <si>
    <t>BUS
TO824</t>
  </si>
  <si>
    <t>BUS
TO826</t>
  </si>
  <si>
    <t>BUS
TO828</t>
  </si>
  <si>
    <t>BUS
TO832</t>
  </si>
  <si>
    <t>BUS
TO958</t>
  </si>
  <si>
    <t>BUS
TO960</t>
  </si>
  <si>
    <t>BUS
TO962</t>
  </si>
  <si>
    <t>Proseguimento
per Cuneo
in Treno</t>
  </si>
  <si>
    <t>F [2]</t>
  </si>
  <si>
    <t>[2]= Nel solo tratto Alba asti circola anche il 19/8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</si>
</sst>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center"/>
    </xf>
    <xf numFmtId="20" fontId="1" fillId="0" borderId="7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/>
    </xf>
    <xf numFmtId="20" fontId="1" fillId="0" borderId="8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0" fontId="2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0" borderId="12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0" fontId="1" fillId="2" borderId="9" xfId="0" applyNumberFormat="1" applyFont="1" applyFill="1" applyBorder="1" applyAlignment="1">
      <alignment horizontal="center"/>
    </xf>
    <xf numFmtId="20" fontId="2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 wrapText="1"/>
    </xf>
    <xf numFmtId="2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" fontId="2" fillId="0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36</xdr:row>
      <xdr:rowOff>57150</xdr:rowOff>
    </xdr:from>
    <xdr:to>
      <xdr:col>14</xdr:col>
      <xdr:colOff>276225</xdr:colOff>
      <xdr:row>39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95400" y="6334125"/>
          <a:ext cx="5476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Punti di fermata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Asti F.S.; Isola d'Asti bivio F.S.; Costigliole bivio F.S.; Castagnole F.S.; Neive bivio F.S.; Alba F.S.; Mussotto F.S.; Monticello fronte Prealpina e loc. Biglini scuola infermieri; S.Vittoria fraz. Cinzano bar Le Betulle; Pocapaglia bivio F.S.; Bra fronte movicentro; Madonna del Pilone bivio F.S.; Cavallermaggiore F.S.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35</xdr:row>
      <xdr:rowOff>66675</xdr:rowOff>
    </xdr:from>
    <xdr:to>
      <xdr:col>18</xdr:col>
      <xdr:colOff>142875</xdr:colOff>
      <xdr:row>38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6019800"/>
          <a:ext cx="64674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Punti di fermata: Cavallermaggiore F.S.; Madonna del Pilone bivio F.S.; Bra fronte movicentro; Pocapaglia bivio F.S.; S.Vittoria fraz. Cinzano bar Le Betulle; Monticello fronte Prealpina e loc. Biglini scola infermieri; Mussotto F.S.; Alba F.S.; Neive bivio F.S.; Castagnole F.S.; Costigliole bivio F.S.; Isola d'Asti bivio F.S.; Molini d'Isola bivio F.S.; S.Marzanotto bivio F.S.; Asti F.S.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workbookViewId="0" topLeftCell="A3">
      <pane xSplit="1" ySplit="5" topLeftCell="S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E12" sqref="AE12"/>
    </sheetView>
  </sheetViews>
  <sheetFormatPr defaultColWidth="9.140625" defaultRowHeight="12.75"/>
  <cols>
    <col min="1" max="1" width="17.57421875" style="0" customWidth="1"/>
    <col min="2" max="3" width="5.7109375" style="0" customWidth="1"/>
    <col min="4" max="4" width="11.28125" style="0" customWidth="1"/>
    <col min="5" max="36" width="5.7109375" style="0" customWidth="1"/>
    <col min="37" max="37" width="6.140625" style="0" bestFit="1" customWidth="1"/>
    <col min="38" max="38" width="10.00390625" style="0" bestFit="1" customWidth="1"/>
  </cols>
  <sheetData>
    <row r="1" ht="15.75">
      <c r="A1" s="5" t="s">
        <v>16</v>
      </c>
    </row>
    <row r="2" ht="12.75">
      <c r="A2" s="4" t="s">
        <v>45</v>
      </c>
    </row>
    <row r="3" ht="12.75">
      <c r="A3" t="s">
        <v>26</v>
      </c>
    </row>
    <row r="4" spans="1:37" ht="12.75">
      <c r="A4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19" s="61" customFormat="1" ht="12.75">
      <c r="A5" s="64" t="s">
        <v>46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s="61" customFormat="1" ht="12.75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1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36" s="7" customFormat="1" ht="22.5">
      <c r="A8" s="36"/>
      <c r="B8" s="33" t="s">
        <v>32</v>
      </c>
      <c r="C8" s="51" t="s">
        <v>57</v>
      </c>
      <c r="D8" s="51" t="s">
        <v>58</v>
      </c>
      <c r="E8" s="51" t="s">
        <v>59</v>
      </c>
      <c r="F8" s="51" t="s">
        <v>60</v>
      </c>
      <c r="G8" s="51" t="s">
        <v>61</v>
      </c>
      <c r="H8" s="51" t="s">
        <v>62</v>
      </c>
      <c r="I8" s="51" t="s">
        <v>63</v>
      </c>
      <c r="J8" s="33" t="s">
        <v>33</v>
      </c>
      <c r="K8" s="51" t="s">
        <v>64</v>
      </c>
      <c r="L8" s="51" t="s">
        <v>65</v>
      </c>
      <c r="M8" s="51" t="s">
        <v>66</v>
      </c>
      <c r="N8" s="51" t="s">
        <v>67</v>
      </c>
      <c r="O8" s="51" t="s">
        <v>68</v>
      </c>
      <c r="P8" s="51" t="s">
        <v>69</v>
      </c>
      <c r="Q8" s="33" t="s">
        <v>34</v>
      </c>
      <c r="R8" s="51" t="s">
        <v>70</v>
      </c>
      <c r="S8" s="33" t="s">
        <v>35</v>
      </c>
      <c r="T8" s="51" t="s">
        <v>40</v>
      </c>
      <c r="U8" s="51" t="s">
        <v>71</v>
      </c>
      <c r="V8" s="51" t="s">
        <v>72</v>
      </c>
      <c r="W8" s="51" t="s">
        <v>73</v>
      </c>
      <c r="X8" s="51" t="s">
        <v>74</v>
      </c>
      <c r="Y8" s="51" t="s">
        <v>75</v>
      </c>
      <c r="Z8" s="51" t="s">
        <v>76</v>
      </c>
      <c r="AA8" s="51" t="s">
        <v>77</v>
      </c>
      <c r="AB8" s="51" t="s">
        <v>78</v>
      </c>
      <c r="AC8" s="51" t="s">
        <v>79</v>
      </c>
      <c r="AD8" s="51" t="s">
        <v>80</v>
      </c>
      <c r="AE8" s="51" t="s">
        <v>81</v>
      </c>
      <c r="AF8" s="51" t="s">
        <v>82</v>
      </c>
      <c r="AG8" s="51" t="s">
        <v>83</v>
      </c>
      <c r="AH8" s="51" t="s">
        <v>84</v>
      </c>
      <c r="AI8" s="51" t="s">
        <v>85</v>
      </c>
      <c r="AJ8" s="51" t="s">
        <v>86</v>
      </c>
    </row>
    <row r="9" spans="1:36" s="7" customFormat="1" ht="17.25" customHeight="1">
      <c r="A9" s="36"/>
      <c r="B9" s="8" t="s">
        <v>50</v>
      </c>
      <c r="C9" s="8" t="s">
        <v>52</v>
      </c>
      <c r="D9" s="8" t="s">
        <v>11</v>
      </c>
      <c r="E9" s="8" t="s">
        <v>14</v>
      </c>
      <c r="F9" s="18" t="s">
        <v>11</v>
      </c>
      <c r="G9" s="8" t="s">
        <v>14</v>
      </c>
      <c r="H9" s="8" t="s">
        <v>11</v>
      </c>
      <c r="I9" s="8" t="s">
        <v>52</v>
      </c>
      <c r="J9" s="8" t="s">
        <v>11</v>
      </c>
      <c r="K9" s="8" t="s">
        <v>14</v>
      </c>
      <c r="L9" s="8" t="s">
        <v>11</v>
      </c>
      <c r="M9" s="8"/>
      <c r="N9" s="8"/>
      <c r="O9" s="8" t="s">
        <v>11</v>
      </c>
      <c r="P9" s="8" t="s">
        <v>14</v>
      </c>
      <c r="Q9" s="8" t="s">
        <v>11</v>
      </c>
      <c r="R9" s="8" t="s">
        <v>14</v>
      </c>
      <c r="S9" s="18" t="s">
        <v>11</v>
      </c>
      <c r="T9" s="8" t="s">
        <v>11</v>
      </c>
      <c r="U9" s="8"/>
      <c r="V9" s="8" t="s">
        <v>11</v>
      </c>
      <c r="W9" s="8"/>
      <c r="X9" s="8" t="s">
        <v>11</v>
      </c>
      <c r="Y9" s="8" t="s">
        <v>14</v>
      </c>
      <c r="Z9" s="8" t="s">
        <v>11</v>
      </c>
      <c r="AA9" s="8" t="s">
        <v>14</v>
      </c>
      <c r="AB9" s="8" t="s">
        <v>11</v>
      </c>
      <c r="AC9" s="8"/>
      <c r="AD9" s="8"/>
      <c r="AE9" s="8" t="s">
        <v>11</v>
      </c>
      <c r="AF9" s="8" t="s">
        <v>14</v>
      </c>
      <c r="AG9" s="18" t="s">
        <v>14</v>
      </c>
      <c r="AH9" s="8" t="s">
        <v>14</v>
      </c>
      <c r="AI9" s="8" t="s">
        <v>11</v>
      </c>
      <c r="AJ9" s="8" t="s">
        <v>54</v>
      </c>
    </row>
    <row r="10" spans="1:36" ht="12" customHeight="1">
      <c r="A10" s="6" t="s">
        <v>1</v>
      </c>
      <c r="B10" s="9" t="s">
        <v>12</v>
      </c>
      <c r="C10" s="25" t="s">
        <v>12</v>
      </c>
      <c r="D10" s="25" t="s">
        <v>12</v>
      </c>
      <c r="E10" s="20" t="s">
        <v>12</v>
      </c>
      <c r="F10" s="19" t="s">
        <v>12</v>
      </c>
      <c r="G10" s="19"/>
      <c r="H10" s="19"/>
      <c r="I10" s="20" t="s">
        <v>12</v>
      </c>
      <c r="J10" s="20" t="s">
        <v>15</v>
      </c>
      <c r="K10" s="19" t="s">
        <v>12</v>
      </c>
      <c r="L10" s="20" t="s">
        <v>12</v>
      </c>
      <c r="M10" s="19"/>
      <c r="N10" s="19" t="s">
        <v>12</v>
      </c>
      <c r="O10" s="9" t="s">
        <v>12</v>
      </c>
      <c r="P10" s="19"/>
      <c r="Q10" s="19" t="s">
        <v>15</v>
      </c>
      <c r="R10" s="19"/>
      <c r="S10" s="19" t="s">
        <v>12</v>
      </c>
      <c r="T10" s="19" t="s">
        <v>12</v>
      </c>
      <c r="U10" s="19"/>
      <c r="V10" s="19"/>
      <c r="W10" s="19"/>
      <c r="X10" s="19"/>
      <c r="Y10" s="19"/>
      <c r="Z10" s="9" t="s">
        <v>12</v>
      </c>
      <c r="AA10" s="20" t="s">
        <v>12</v>
      </c>
      <c r="AB10" s="9"/>
      <c r="AC10" s="19"/>
      <c r="AD10" s="19"/>
      <c r="AE10" s="19"/>
      <c r="AF10" s="19"/>
      <c r="AG10" s="19"/>
      <c r="AH10" s="19"/>
      <c r="AI10" s="9" t="s">
        <v>12</v>
      </c>
      <c r="AJ10" s="19"/>
    </row>
    <row r="11" spans="1:36" s="7" customFormat="1" ht="12" customHeight="1">
      <c r="A11" s="37" t="s">
        <v>2</v>
      </c>
      <c r="B11" s="10" t="s">
        <v>12</v>
      </c>
      <c r="C11" s="10"/>
      <c r="D11" s="10">
        <v>0.23125</v>
      </c>
      <c r="E11" s="10" t="s">
        <v>12</v>
      </c>
      <c r="F11" s="10">
        <v>0.24513888888888888</v>
      </c>
      <c r="G11" s="10">
        <v>0.2555555555555556</v>
      </c>
      <c r="H11" s="10">
        <v>0.2798611111111111</v>
      </c>
      <c r="I11" s="10" t="s">
        <v>12</v>
      </c>
      <c r="J11" s="10" t="s">
        <v>12</v>
      </c>
      <c r="K11" s="10" t="s">
        <v>12</v>
      </c>
      <c r="L11" s="10" t="s">
        <v>12</v>
      </c>
      <c r="M11" s="10">
        <v>0.3298611111111111</v>
      </c>
      <c r="N11" s="10" t="s">
        <v>12</v>
      </c>
      <c r="O11" s="10">
        <v>0.3638888888888889</v>
      </c>
      <c r="P11" s="10">
        <v>0.3770833333333334</v>
      </c>
      <c r="Q11" s="10" t="s">
        <v>12</v>
      </c>
      <c r="R11" s="10">
        <v>0.41875</v>
      </c>
      <c r="S11" s="10">
        <v>0.4395833333333334</v>
      </c>
      <c r="T11" s="10" t="s">
        <v>12</v>
      </c>
      <c r="U11" s="10">
        <v>0.5076388888888889</v>
      </c>
      <c r="V11" s="10">
        <v>0.55</v>
      </c>
      <c r="W11" s="10">
        <v>0.5923611111111111</v>
      </c>
      <c r="X11" s="10">
        <v>0.6340277777777777</v>
      </c>
      <c r="Y11" s="10">
        <v>0.6340277777777777</v>
      </c>
      <c r="Z11" s="10">
        <v>0.6756944444444444</v>
      </c>
      <c r="AA11" s="10" t="s">
        <v>12</v>
      </c>
      <c r="AB11" s="10"/>
      <c r="AC11" s="10">
        <v>0.717361111111111</v>
      </c>
      <c r="AD11" s="10">
        <v>0.7590277777777777</v>
      </c>
      <c r="AE11" s="10">
        <v>0.7986111111111112</v>
      </c>
      <c r="AF11" s="10">
        <v>0.8041666666666667</v>
      </c>
      <c r="AG11" s="10" t="s">
        <v>12</v>
      </c>
      <c r="AH11" s="10">
        <v>0.8458333333333333</v>
      </c>
      <c r="AI11" s="10">
        <v>0.8590277777777778</v>
      </c>
      <c r="AJ11" s="10">
        <v>0.8840277777777777</v>
      </c>
    </row>
    <row r="12" spans="1:36" s="7" customFormat="1" ht="12" customHeight="1">
      <c r="A12" s="38" t="s">
        <v>18</v>
      </c>
      <c r="B12" s="23" t="s">
        <v>12</v>
      </c>
      <c r="C12" s="23"/>
      <c r="D12" s="23" t="s">
        <v>12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12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12</v>
      </c>
      <c r="P12" s="23" t="s">
        <v>12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12</v>
      </c>
      <c r="W12" s="23" t="s">
        <v>12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/>
      <c r="AC12" s="23" t="s">
        <v>12</v>
      </c>
      <c r="AD12" s="23" t="s">
        <v>12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23" t="s">
        <v>12</v>
      </c>
      <c r="AJ12" s="23" t="s">
        <v>12</v>
      </c>
    </row>
    <row r="13" spans="1:36" s="7" customFormat="1" ht="12" customHeight="1">
      <c r="A13" s="38" t="s">
        <v>19</v>
      </c>
      <c r="B13" s="23" t="s">
        <v>12</v>
      </c>
      <c r="C13" s="23"/>
      <c r="D13" s="23" t="s">
        <v>12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12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12</v>
      </c>
      <c r="Y13" s="23" t="s">
        <v>12</v>
      </c>
      <c r="Z13" s="23" t="s">
        <v>12</v>
      </c>
      <c r="AA13" s="23" t="s">
        <v>12</v>
      </c>
      <c r="AB13" s="23"/>
      <c r="AC13" s="23" t="s">
        <v>12</v>
      </c>
      <c r="AD13" s="23" t="s">
        <v>12</v>
      </c>
      <c r="AE13" s="23" t="s">
        <v>12</v>
      </c>
      <c r="AF13" s="23" t="s">
        <v>12</v>
      </c>
      <c r="AG13" s="23" t="s">
        <v>12</v>
      </c>
      <c r="AH13" s="23" t="s">
        <v>12</v>
      </c>
      <c r="AI13" s="23" t="s">
        <v>12</v>
      </c>
      <c r="AJ13" s="23" t="s">
        <v>12</v>
      </c>
    </row>
    <row r="14" spans="1:36" s="7" customFormat="1" ht="12.75">
      <c r="A14" s="39" t="s">
        <v>3</v>
      </c>
      <c r="B14" s="11" t="s">
        <v>12</v>
      </c>
      <c r="C14" s="11"/>
      <c r="D14" s="11">
        <f>D11+0.0007*11</f>
        <v>0.23895000000000002</v>
      </c>
      <c r="E14" s="24" t="s">
        <v>12</v>
      </c>
      <c r="F14" s="11">
        <f>F11+0.0007*11</f>
        <v>0.2528388888888889</v>
      </c>
      <c r="G14" s="11">
        <f>G11+0.0007*11</f>
        <v>0.2632555555555556</v>
      </c>
      <c r="H14" s="11">
        <f>H11+0.0007*11</f>
        <v>0.2875611111111111</v>
      </c>
      <c r="I14" s="24" t="s">
        <v>12</v>
      </c>
      <c r="J14" s="11" t="s">
        <v>12</v>
      </c>
      <c r="K14" s="11" t="s">
        <v>12</v>
      </c>
      <c r="L14" s="11" t="s">
        <v>12</v>
      </c>
      <c r="M14" s="11">
        <f>M11+0.0007*11</f>
        <v>0.3375611111111111</v>
      </c>
      <c r="N14" s="11" t="s">
        <v>12</v>
      </c>
      <c r="O14" s="11">
        <f>O11+0.0007*11</f>
        <v>0.37158888888888886</v>
      </c>
      <c r="P14" s="11">
        <f>P11+0.0007*11</f>
        <v>0.38478333333333337</v>
      </c>
      <c r="Q14" s="11" t="s">
        <v>12</v>
      </c>
      <c r="R14" s="11">
        <f>R11+0.0007*11</f>
        <v>0.42645</v>
      </c>
      <c r="S14" s="11">
        <v>0.4472222222222222</v>
      </c>
      <c r="T14" s="11" t="s">
        <v>12</v>
      </c>
      <c r="U14" s="11">
        <f>U11+0.0007*11</f>
        <v>0.5153388888888889</v>
      </c>
      <c r="V14" s="11">
        <f>V11+0.0007*11</f>
        <v>0.5577000000000001</v>
      </c>
      <c r="W14" s="11">
        <f>W11+0.0007*11</f>
        <v>0.6000611111111112</v>
      </c>
      <c r="X14" s="11">
        <f>X11+0.0007*11</f>
        <v>0.6417277777777778</v>
      </c>
      <c r="Y14" s="11">
        <f>Y11+0.0007*11</f>
        <v>0.6417277777777778</v>
      </c>
      <c r="Z14" s="11">
        <f>Z11+0.0007*11</f>
        <v>0.6833944444444444</v>
      </c>
      <c r="AA14" s="11" t="s">
        <v>12</v>
      </c>
      <c r="AB14" s="11"/>
      <c r="AC14" s="11">
        <f>AC11+0.0007*11</f>
        <v>0.725061111111111</v>
      </c>
      <c r="AD14" s="11">
        <f>AD11+0.0007*11</f>
        <v>0.7667277777777778</v>
      </c>
      <c r="AE14" s="11">
        <f>AE11+0.0007*11</f>
        <v>0.8063111111111112</v>
      </c>
      <c r="AF14" s="11">
        <f>AF11+0.0007*11</f>
        <v>0.8118666666666667</v>
      </c>
      <c r="AG14" s="11" t="s">
        <v>12</v>
      </c>
      <c r="AH14" s="11">
        <f>AH11+0.0007*11</f>
        <v>0.8535333333333334</v>
      </c>
      <c r="AI14" s="11">
        <f>AI11+0.0007*11</f>
        <v>0.8667277777777779</v>
      </c>
      <c r="AJ14" s="11">
        <f>AJ11+0.0007*11</f>
        <v>0.8917277777777778</v>
      </c>
    </row>
    <row r="15" spans="1:36" s="7" customFormat="1" ht="12.75">
      <c r="A15" s="39" t="s">
        <v>4</v>
      </c>
      <c r="B15" s="11" t="s">
        <v>12</v>
      </c>
      <c r="C15" s="11"/>
      <c r="D15" s="11">
        <f>D14+0.0007*5</f>
        <v>0.24245000000000003</v>
      </c>
      <c r="E15" s="24" t="s">
        <v>12</v>
      </c>
      <c r="F15" s="11">
        <f>F14+0.0007*5</f>
        <v>0.2563388888888889</v>
      </c>
      <c r="G15" s="11">
        <f>G14+0.0007*5</f>
        <v>0.2667555555555556</v>
      </c>
      <c r="H15" s="11">
        <f>H14+0.0007*5</f>
        <v>0.2910611111111111</v>
      </c>
      <c r="I15" s="24" t="s">
        <v>12</v>
      </c>
      <c r="J15" s="11" t="s">
        <v>12</v>
      </c>
      <c r="K15" s="11" t="s">
        <v>12</v>
      </c>
      <c r="L15" s="11" t="s">
        <v>12</v>
      </c>
      <c r="M15" s="11">
        <f>M14+0.0007*5</f>
        <v>0.3410611111111111</v>
      </c>
      <c r="N15" s="11" t="s">
        <v>12</v>
      </c>
      <c r="O15" s="11">
        <f>O14+0.0007*5</f>
        <v>0.37508888888888886</v>
      </c>
      <c r="P15" s="11">
        <f>P14+0.0007*5</f>
        <v>0.38828333333333337</v>
      </c>
      <c r="Q15" s="11" t="s">
        <v>12</v>
      </c>
      <c r="R15" s="11">
        <f>R14+0.0007*5</f>
        <v>0.42995</v>
      </c>
      <c r="S15" s="11">
        <v>0.45069444444444445</v>
      </c>
      <c r="T15" s="11" t="s">
        <v>12</v>
      </c>
      <c r="U15" s="11">
        <f>U14+0.0007*5</f>
        <v>0.5188388888888888</v>
      </c>
      <c r="V15" s="11">
        <f>V14+0.0007*5</f>
        <v>0.5612</v>
      </c>
      <c r="W15" s="11">
        <f>W14+0.0007*5</f>
        <v>0.6035611111111111</v>
      </c>
      <c r="X15" s="11">
        <f>X14+0.0007*5</f>
        <v>0.6452277777777777</v>
      </c>
      <c r="Y15" s="11">
        <f>Y14+0.0007*5</f>
        <v>0.6452277777777777</v>
      </c>
      <c r="Z15" s="11">
        <f>Z14+0.0007*5</f>
        <v>0.6868944444444444</v>
      </c>
      <c r="AA15" s="11" t="s">
        <v>12</v>
      </c>
      <c r="AB15" s="11"/>
      <c r="AC15" s="11">
        <f>AC14+0.0007*5</f>
        <v>0.728561111111111</v>
      </c>
      <c r="AD15" s="11">
        <f>AD14+0.0007*5</f>
        <v>0.7702277777777777</v>
      </c>
      <c r="AE15" s="11">
        <f>AE14+0.0007*5</f>
        <v>0.8098111111111111</v>
      </c>
      <c r="AF15" s="11">
        <f>AF14+0.0007*5</f>
        <v>0.8153666666666667</v>
      </c>
      <c r="AG15" s="11" t="s">
        <v>12</v>
      </c>
      <c r="AH15" s="11">
        <f>AH14+0.0007*5</f>
        <v>0.8570333333333333</v>
      </c>
      <c r="AI15" s="11">
        <f>AI14+0.0007*5</f>
        <v>0.8702277777777778</v>
      </c>
      <c r="AJ15" s="11">
        <f>AJ14+0.0007*5</f>
        <v>0.8952277777777777</v>
      </c>
    </row>
    <row r="16" spans="1:36" s="7" customFormat="1" ht="12.75">
      <c r="A16" s="40" t="s">
        <v>22</v>
      </c>
      <c r="B16" s="12" t="s">
        <v>12</v>
      </c>
      <c r="C16" s="12"/>
      <c r="D16" s="62">
        <f>D15+0.0007*9</f>
        <v>0.24875000000000003</v>
      </c>
      <c r="E16" s="12" t="s">
        <v>12</v>
      </c>
      <c r="F16" s="62">
        <f>F15+0.0007*9</f>
        <v>0.26263888888888887</v>
      </c>
      <c r="G16" s="62">
        <f>G15+0.0007*9</f>
        <v>0.2730555555555556</v>
      </c>
      <c r="H16" s="62">
        <f>H15+0.0007*9</f>
        <v>0.2973611111111111</v>
      </c>
      <c r="I16" s="12" t="s">
        <v>12</v>
      </c>
      <c r="J16" s="12">
        <v>0.3034722222222222</v>
      </c>
      <c r="K16" s="12" t="s">
        <v>12</v>
      </c>
      <c r="L16" s="12" t="s">
        <v>12</v>
      </c>
      <c r="M16" s="62">
        <f>M15+0.0007*9</f>
        <v>0.3473611111111111</v>
      </c>
      <c r="N16" s="12" t="s">
        <v>12</v>
      </c>
      <c r="O16" s="62">
        <f>O15+0.0007*9</f>
        <v>0.3813888888888889</v>
      </c>
      <c r="P16" s="62">
        <f>P15+0.0007*9</f>
        <v>0.3945833333333334</v>
      </c>
      <c r="Q16" s="12">
        <v>0.40069444444444446</v>
      </c>
      <c r="R16" s="62">
        <f>R15+0.0007*9</f>
        <v>0.43625</v>
      </c>
      <c r="S16" s="12">
        <v>0.45694444444444443</v>
      </c>
      <c r="T16" s="12" t="s">
        <v>12</v>
      </c>
      <c r="U16" s="62">
        <f>U15+0.0007*9</f>
        <v>0.5251388888888888</v>
      </c>
      <c r="V16" s="62">
        <f>V15+0.0007*9</f>
        <v>0.5675</v>
      </c>
      <c r="W16" s="62">
        <f>W15+0.0007*9</f>
        <v>0.6098611111111111</v>
      </c>
      <c r="X16" s="62">
        <f>X15+0.0007*9</f>
        <v>0.6515277777777777</v>
      </c>
      <c r="Y16" s="62">
        <f>Y15+0.0007*9</f>
        <v>0.6515277777777777</v>
      </c>
      <c r="Z16" s="62">
        <f>Z15+0.0007*9</f>
        <v>0.6931944444444443</v>
      </c>
      <c r="AA16" s="12" t="s">
        <v>12</v>
      </c>
      <c r="AB16" s="12"/>
      <c r="AC16" s="62">
        <f>AC15+0.0007*9</f>
        <v>0.734861111111111</v>
      </c>
      <c r="AD16" s="62">
        <f>AD15+0.0007*9</f>
        <v>0.7765277777777777</v>
      </c>
      <c r="AE16" s="62">
        <f>AE15+0.0007*9</f>
        <v>0.8161111111111111</v>
      </c>
      <c r="AF16" s="62">
        <f>AF15+0.0007*9</f>
        <v>0.8216666666666667</v>
      </c>
      <c r="AG16" s="12" t="s">
        <v>12</v>
      </c>
      <c r="AH16" s="62">
        <f>AH15+0.0007*9</f>
        <v>0.8633333333333333</v>
      </c>
      <c r="AI16" s="62">
        <f>AI15+0.0007*9</f>
        <v>0.8765277777777778</v>
      </c>
      <c r="AJ16" s="62">
        <f>AJ15+0.0007*9</f>
        <v>0.9015277777777777</v>
      </c>
    </row>
    <row r="17" spans="1:36" s="7" customFormat="1" ht="12.75">
      <c r="A17" s="37" t="s">
        <v>23</v>
      </c>
      <c r="B17" s="10" t="s">
        <v>12</v>
      </c>
      <c r="C17" s="10"/>
      <c r="D17" s="10">
        <f>D16</f>
        <v>0.24875000000000003</v>
      </c>
      <c r="E17" s="10" t="s">
        <v>12</v>
      </c>
      <c r="F17" s="10">
        <f>F16</f>
        <v>0.26263888888888887</v>
      </c>
      <c r="G17" s="10">
        <f>G16</f>
        <v>0.2730555555555556</v>
      </c>
      <c r="H17" s="10"/>
      <c r="I17" s="10" t="s">
        <v>12</v>
      </c>
      <c r="J17" s="10">
        <v>0.30416666666666664</v>
      </c>
      <c r="K17" s="10" t="s">
        <v>12</v>
      </c>
      <c r="L17" s="10" t="s">
        <v>12</v>
      </c>
      <c r="M17" s="10">
        <f>M16</f>
        <v>0.3473611111111111</v>
      </c>
      <c r="N17" s="10" t="s">
        <v>12</v>
      </c>
      <c r="O17" s="10">
        <f>O16</f>
        <v>0.3813888888888889</v>
      </c>
      <c r="P17" s="10">
        <f>P16</f>
        <v>0.3945833333333334</v>
      </c>
      <c r="Q17" s="10">
        <v>0.40069444444444446</v>
      </c>
      <c r="R17" s="10">
        <f>R16</f>
        <v>0.43625</v>
      </c>
      <c r="S17" s="10">
        <v>0.45694444444444443</v>
      </c>
      <c r="T17" s="10" t="s">
        <v>12</v>
      </c>
      <c r="U17" s="10">
        <f>U16</f>
        <v>0.5251388888888888</v>
      </c>
      <c r="V17" s="10">
        <f>V16</f>
        <v>0.5675</v>
      </c>
      <c r="W17" s="10">
        <f>W16</f>
        <v>0.6098611111111111</v>
      </c>
      <c r="X17" s="10">
        <f>X16</f>
        <v>0.6515277777777777</v>
      </c>
      <c r="Y17" s="10">
        <f>Y16</f>
        <v>0.6515277777777777</v>
      </c>
      <c r="Z17" s="10">
        <f>Z16</f>
        <v>0.6931944444444443</v>
      </c>
      <c r="AA17" s="10" t="s">
        <v>12</v>
      </c>
      <c r="AB17" s="10"/>
      <c r="AC17" s="10">
        <f>AC16</f>
        <v>0.734861111111111</v>
      </c>
      <c r="AD17" s="10">
        <f>AD16</f>
        <v>0.7765277777777777</v>
      </c>
      <c r="AE17" s="10">
        <f>AE16</f>
        <v>0.8161111111111111</v>
      </c>
      <c r="AF17" s="10">
        <f>AF16</f>
        <v>0.8216666666666667</v>
      </c>
      <c r="AG17" s="10" t="s">
        <v>12</v>
      </c>
      <c r="AH17" s="10">
        <f>AH16</f>
        <v>0.8633333333333333</v>
      </c>
      <c r="AI17" s="10">
        <f>AI16</f>
        <v>0.8765277777777778</v>
      </c>
      <c r="AJ17" s="10">
        <f>AJ16</f>
        <v>0.9015277777777777</v>
      </c>
    </row>
    <row r="18" spans="1:36" s="7" customFormat="1" ht="12.75">
      <c r="A18" s="39" t="s">
        <v>5</v>
      </c>
      <c r="B18" s="11" t="s">
        <v>12</v>
      </c>
      <c r="C18" s="11"/>
      <c r="D18" s="11">
        <f>D17+0.0007*4</f>
        <v>0.25155000000000005</v>
      </c>
      <c r="E18" s="11" t="s">
        <v>12</v>
      </c>
      <c r="F18" s="11">
        <f>F17+0.0007*4</f>
        <v>0.2654388888888889</v>
      </c>
      <c r="G18" s="11">
        <f>G17+0.0007*4</f>
        <v>0.27585555555555563</v>
      </c>
      <c r="H18" s="11"/>
      <c r="I18" s="11" t="s">
        <v>12</v>
      </c>
      <c r="J18" s="11">
        <v>0.3076388888888889</v>
      </c>
      <c r="K18" s="11" t="s">
        <v>12</v>
      </c>
      <c r="L18" s="11" t="s">
        <v>12</v>
      </c>
      <c r="M18" s="11">
        <f>M17+0.0007*4</f>
        <v>0.35016111111111115</v>
      </c>
      <c r="N18" s="11" t="s">
        <v>12</v>
      </c>
      <c r="O18" s="11">
        <f>O17+0.0007*4</f>
        <v>0.3841888888888889</v>
      </c>
      <c r="P18" s="11">
        <f>P17+0.0007*4</f>
        <v>0.3973833333333334</v>
      </c>
      <c r="Q18" s="11">
        <v>0.4041666666666666</v>
      </c>
      <c r="R18" s="11">
        <f>R17+0.0007*4</f>
        <v>0.43905000000000005</v>
      </c>
      <c r="S18" s="11">
        <v>0.4597222222222222</v>
      </c>
      <c r="T18" s="11" t="s">
        <v>12</v>
      </c>
      <c r="U18" s="11">
        <f>U17+0.0007*4</f>
        <v>0.5279388888888888</v>
      </c>
      <c r="V18" s="11">
        <f>V17+0.0007*4</f>
        <v>0.5703</v>
      </c>
      <c r="W18" s="11">
        <f>W17+0.0007*4</f>
        <v>0.6126611111111111</v>
      </c>
      <c r="X18" s="11">
        <f>X17+0.0007*4</f>
        <v>0.6543277777777777</v>
      </c>
      <c r="Y18" s="11">
        <f>Y17+0.0007*4</f>
        <v>0.6543277777777777</v>
      </c>
      <c r="Z18" s="11">
        <f>Z17+0.0007*4</f>
        <v>0.6959944444444444</v>
      </c>
      <c r="AA18" s="11" t="s">
        <v>12</v>
      </c>
      <c r="AB18" s="11"/>
      <c r="AC18" s="11">
        <f>AC17+0.0007*4</f>
        <v>0.737661111111111</v>
      </c>
      <c r="AD18" s="11">
        <f>AD17+0.0007*4</f>
        <v>0.7793277777777777</v>
      </c>
      <c r="AE18" s="11">
        <f>AE17+0.0007*4</f>
        <v>0.8189111111111111</v>
      </c>
      <c r="AF18" s="11">
        <f>AF17+0.0007*4</f>
        <v>0.8244666666666667</v>
      </c>
      <c r="AG18" s="11" t="s">
        <v>12</v>
      </c>
      <c r="AH18" s="11">
        <f>AH17+0.0007*4</f>
        <v>0.8661333333333333</v>
      </c>
      <c r="AI18" s="11">
        <f>AI17+0.0007*4</f>
        <v>0.8793277777777778</v>
      </c>
      <c r="AJ18" s="11">
        <f>AJ17+0.0007*4</f>
        <v>0.9043277777777777</v>
      </c>
    </row>
    <row r="19" spans="1:36" s="7" customFormat="1" ht="12.75">
      <c r="A19" s="41" t="s">
        <v>6</v>
      </c>
      <c r="B19" s="16" t="s">
        <v>12</v>
      </c>
      <c r="C19" s="16"/>
      <c r="D19" s="16">
        <f>D18+0.0007*17</f>
        <v>0.2634500000000001</v>
      </c>
      <c r="E19" s="16" t="s">
        <v>12</v>
      </c>
      <c r="F19" s="16">
        <f>F18+0.0007*17</f>
        <v>0.2773388888888889</v>
      </c>
      <c r="G19" s="16">
        <f>G18+0.0007*17</f>
        <v>0.28775555555555565</v>
      </c>
      <c r="H19" s="16"/>
      <c r="I19" s="16" t="s">
        <v>12</v>
      </c>
      <c r="J19" s="16">
        <v>0.3201388888888889</v>
      </c>
      <c r="K19" s="16" t="s">
        <v>12</v>
      </c>
      <c r="L19" s="16" t="s">
        <v>12</v>
      </c>
      <c r="M19" s="16">
        <f>M18+0.0007*17</f>
        <v>0.36206111111111117</v>
      </c>
      <c r="N19" s="16" t="s">
        <v>12</v>
      </c>
      <c r="O19" s="16">
        <f>O18+0.0007*17</f>
        <v>0.39608888888888893</v>
      </c>
      <c r="P19" s="16">
        <f>P18+0.0007*17</f>
        <v>0.40928333333333344</v>
      </c>
      <c r="Q19" s="16">
        <v>0.4166666666666667</v>
      </c>
      <c r="R19" s="16">
        <f>R18+0.0007*17</f>
        <v>0.4509500000000001</v>
      </c>
      <c r="S19" s="16">
        <v>0.47152777777777777</v>
      </c>
      <c r="T19" s="16" t="s">
        <v>12</v>
      </c>
      <c r="U19" s="16">
        <f>U18+0.0007*17</f>
        <v>0.5398388888888889</v>
      </c>
      <c r="V19" s="16">
        <f>V18+0.0007*17</f>
        <v>0.5822</v>
      </c>
      <c r="W19" s="16">
        <f>W18+0.0007*17</f>
        <v>0.6245611111111111</v>
      </c>
      <c r="X19" s="16">
        <f>X18+0.0007*17</f>
        <v>0.6662277777777778</v>
      </c>
      <c r="Y19" s="16">
        <f>Y18+0.0007*17</f>
        <v>0.6662277777777778</v>
      </c>
      <c r="Z19" s="16">
        <f>Z18+0.0007*17</f>
        <v>0.7078944444444444</v>
      </c>
      <c r="AA19" s="16" t="s">
        <v>12</v>
      </c>
      <c r="AB19" s="16"/>
      <c r="AC19" s="16">
        <f>AC18+0.0007*17</f>
        <v>0.749561111111111</v>
      </c>
      <c r="AD19" s="16">
        <f>AD18+0.0007*17</f>
        <v>0.7912277777777778</v>
      </c>
      <c r="AE19" s="16">
        <f>AE18+0.0007*17</f>
        <v>0.8308111111111112</v>
      </c>
      <c r="AF19" s="16">
        <f>AF18+0.0007*17</f>
        <v>0.8363666666666667</v>
      </c>
      <c r="AG19" s="16" t="s">
        <v>12</v>
      </c>
      <c r="AH19" s="16">
        <f>AH18+0.0007*17</f>
        <v>0.8780333333333333</v>
      </c>
      <c r="AI19" s="16">
        <f>AI18+0.0007*17</f>
        <v>0.8912277777777778</v>
      </c>
      <c r="AJ19" s="16">
        <f>AJ18+0.0007*17</f>
        <v>0.9162277777777778</v>
      </c>
    </row>
    <row r="20" spans="1:36" s="7" customFormat="1" ht="12.75">
      <c r="A20" s="42" t="s">
        <v>6</v>
      </c>
      <c r="B20" s="21">
        <v>0.22569444444444445</v>
      </c>
      <c r="C20" s="21">
        <v>0.2354166666666667</v>
      </c>
      <c r="D20" s="21">
        <f>D19</f>
        <v>0.2634500000000001</v>
      </c>
      <c r="E20" s="21">
        <v>0.2638888888888889</v>
      </c>
      <c r="F20" s="21">
        <f>F19</f>
        <v>0.2773388888888889</v>
      </c>
      <c r="G20" s="21">
        <f>G19</f>
        <v>0.28775555555555565</v>
      </c>
      <c r="H20" s="21"/>
      <c r="I20" s="21">
        <v>0.2972222222222222</v>
      </c>
      <c r="J20" s="21" t="s">
        <v>12</v>
      </c>
      <c r="K20" s="21">
        <v>0.3368055555555556</v>
      </c>
      <c r="L20" s="21">
        <v>0.34722222222222227</v>
      </c>
      <c r="M20" s="21"/>
      <c r="N20" s="45">
        <v>0.37152777777777773</v>
      </c>
      <c r="O20" s="21">
        <f>O19</f>
        <v>0.39608888888888893</v>
      </c>
      <c r="P20" s="21"/>
      <c r="Q20" s="21" t="s">
        <v>12</v>
      </c>
      <c r="R20" s="21">
        <f>R19</f>
        <v>0.4509500000000001</v>
      </c>
      <c r="S20" s="21">
        <v>0.4756944444444444</v>
      </c>
      <c r="T20" s="45">
        <v>0.4986111111111111</v>
      </c>
      <c r="U20" s="21">
        <f>U19</f>
        <v>0.5398388888888889</v>
      </c>
      <c r="V20" s="21">
        <f>V19</f>
        <v>0.5822</v>
      </c>
      <c r="W20" s="21">
        <f>W19</f>
        <v>0.6245611111111111</v>
      </c>
      <c r="X20" s="21">
        <f>X19</f>
        <v>0.6662277777777778</v>
      </c>
      <c r="Y20" s="21"/>
      <c r="Z20" s="21">
        <f>Z19</f>
        <v>0.7078944444444444</v>
      </c>
      <c r="AA20" s="21">
        <v>0.7034722222222222</v>
      </c>
      <c r="AB20" s="21">
        <v>0.7256944444444445</v>
      </c>
      <c r="AC20" s="21">
        <f>AC19</f>
        <v>0.749561111111111</v>
      </c>
      <c r="AD20" s="21">
        <f>AD19</f>
        <v>0.7912277777777778</v>
      </c>
      <c r="AE20" s="21">
        <f>AE19</f>
        <v>0.8308111111111112</v>
      </c>
      <c r="AF20" s="21"/>
      <c r="AG20" s="21">
        <v>0.8493055555555555</v>
      </c>
      <c r="AH20" s="21"/>
      <c r="AI20" s="21">
        <f>AI19</f>
        <v>0.8912277777777778</v>
      </c>
      <c r="AJ20" s="21"/>
    </row>
    <row r="21" spans="1:36" s="7" customFormat="1" ht="12.75">
      <c r="A21" s="39" t="s">
        <v>13</v>
      </c>
      <c r="B21" s="11">
        <v>0.22916666666666666</v>
      </c>
      <c r="C21" s="11" t="s">
        <v>12</v>
      </c>
      <c r="D21" s="11">
        <f>D20+0.0007*5</f>
        <v>0.2669500000000001</v>
      </c>
      <c r="E21" s="11">
        <f>E20+0.0007*5</f>
        <v>0.2673888888888889</v>
      </c>
      <c r="F21" s="11" t="s">
        <v>12</v>
      </c>
      <c r="G21" s="11">
        <f>G20+0.0007*5</f>
        <v>0.29125555555555566</v>
      </c>
      <c r="H21" s="11"/>
      <c r="I21" s="11">
        <f>I20+0.0007*5</f>
        <v>0.3007222222222222</v>
      </c>
      <c r="J21" s="11" t="s">
        <v>12</v>
      </c>
      <c r="K21" s="11">
        <f>K20+0.0007*5</f>
        <v>0.3403055555555556</v>
      </c>
      <c r="L21" s="11" t="s">
        <v>12</v>
      </c>
      <c r="M21" s="11"/>
      <c r="N21" s="11">
        <f>N20+0.0007*5</f>
        <v>0.37502777777777774</v>
      </c>
      <c r="O21" s="11">
        <f>O20+0.0007*5</f>
        <v>0.39958888888888894</v>
      </c>
      <c r="P21" s="11"/>
      <c r="Q21" s="11" t="s">
        <v>12</v>
      </c>
      <c r="R21" s="11">
        <f aca="true" t="shared" si="0" ref="R21:X21">R20+0.0007*5</f>
        <v>0.4544500000000001</v>
      </c>
      <c r="S21" s="11">
        <v>0.4791666666666667</v>
      </c>
      <c r="T21" s="11">
        <f t="shared" si="0"/>
        <v>0.5021111111111111</v>
      </c>
      <c r="U21" s="11">
        <f t="shared" si="0"/>
        <v>0.5433388888888888</v>
      </c>
      <c r="V21" s="11">
        <f t="shared" si="0"/>
        <v>0.5857</v>
      </c>
      <c r="W21" s="11">
        <f t="shared" si="0"/>
        <v>0.6280611111111111</v>
      </c>
      <c r="X21" s="11">
        <f t="shared" si="0"/>
        <v>0.6697277777777777</v>
      </c>
      <c r="Y21" s="11"/>
      <c r="Z21" s="11">
        <f aca="true" t="shared" si="1" ref="Z21:AE21">Z20+0.0007*5</f>
        <v>0.7113944444444443</v>
      </c>
      <c r="AA21" s="11">
        <f t="shared" si="1"/>
        <v>0.7069722222222221</v>
      </c>
      <c r="AB21" s="11">
        <f t="shared" si="1"/>
        <v>0.7291944444444445</v>
      </c>
      <c r="AC21" s="11">
        <f t="shared" si="1"/>
        <v>0.753061111111111</v>
      </c>
      <c r="AD21" s="11">
        <f t="shared" si="1"/>
        <v>0.7947277777777777</v>
      </c>
      <c r="AE21" s="11">
        <f t="shared" si="1"/>
        <v>0.8343111111111111</v>
      </c>
      <c r="AF21" s="11"/>
      <c r="AG21" s="11">
        <f>AG20+0.0007*5</f>
        <v>0.8528055555555555</v>
      </c>
      <c r="AH21" s="11"/>
      <c r="AI21" s="11">
        <f>AI20+0.0007*5</f>
        <v>0.8947277777777778</v>
      </c>
      <c r="AJ21" s="11"/>
    </row>
    <row r="22" spans="1:36" s="7" customFormat="1" ht="12.75">
      <c r="A22" s="43" t="s">
        <v>7</v>
      </c>
      <c r="B22" s="15">
        <v>0.2340277777777778</v>
      </c>
      <c r="C22" s="15" t="s">
        <v>12</v>
      </c>
      <c r="D22" s="11">
        <f>D21+0.0007*7</f>
        <v>0.2718500000000001</v>
      </c>
      <c r="E22" s="11">
        <f>E21+0.0007*7</f>
        <v>0.2722888888888889</v>
      </c>
      <c r="F22" s="15" t="s">
        <v>12</v>
      </c>
      <c r="G22" s="11">
        <f>G21+0.0007*7</f>
        <v>0.29615555555555567</v>
      </c>
      <c r="H22" s="15"/>
      <c r="I22" s="11">
        <f>I21+0.0007*7</f>
        <v>0.30562222222222224</v>
      </c>
      <c r="J22" s="15" t="s">
        <v>12</v>
      </c>
      <c r="K22" s="11">
        <f>K21+0.0007*7</f>
        <v>0.3452055555555556</v>
      </c>
      <c r="L22" s="15" t="s">
        <v>12</v>
      </c>
      <c r="M22" s="15"/>
      <c r="N22" s="11">
        <f>N21+0.0007*7</f>
        <v>0.37992777777777775</v>
      </c>
      <c r="O22" s="11">
        <f>O21+0.0007*7</f>
        <v>0.40448888888888895</v>
      </c>
      <c r="P22" s="15"/>
      <c r="Q22" s="15" t="s">
        <v>12</v>
      </c>
      <c r="R22" s="11">
        <f aca="true" t="shared" si="2" ref="R22:X22">R21+0.0007*7</f>
        <v>0.4593500000000001</v>
      </c>
      <c r="S22" s="15">
        <v>0.4840277777777778</v>
      </c>
      <c r="T22" s="11">
        <f t="shared" si="2"/>
        <v>0.5070111111111111</v>
      </c>
      <c r="U22" s="11">
        <f t="shared" si="2"/>
        <v>0.5482388888888888</v>
      </c>
      <c r="V22" s="11">
        <f t="shared" si="2"/>
        <v>0.5906</v>
      </c>
      <c r="W22" s="11">
        <f t="shared" si="2"/>
        <v>0.6329611111111111</v>
      </c>
      <c r="X22" s="11">
        <f t="shared" si="2"/>
        <v>0.6746277777777777</v>
      </c>
      <c r="Y22" s="15"/>
      <c r="Z22" s="11">
        <f aca="true" t="shared" si="3" ref="Z22:AE22">Z21+0.0007*7</f>
        <v>0.7162944444444443</v>
      </c>
      <c r="AA22" s="11">
        <f t="shared" si="3"/>
        <v>0.7118722222222221</v>
      </c>
      <c r="AB22" s="11">
        <f t="shared" si="3"/>
        <v>0.7340944444444445</v>
      </c>
      <c r="AC22" s="11">
        <f t="shared" si="3"/>
        <v>0.757961111111111</v>
      </c>
      <c r="AD22" s="11">
        <f t="shared" si="3"/>
        <v>0.7996277777777777</v>
      </c>
      <c r="AE22" s="11">
        <f t="shared" si="3"/>
        <v>0.8392111111111111</v>
      </c>
      <c r="AF22" s="15"/>
      <c r="AG22" s="11">
        <f>AG21+0.0007*7</f>
        <v>0.8577055555555555</v>
      </c>
      <c r="AH22" s="15"/>
      <c r="AI22" s="11">
        <f>AI21+0.0007*7</f>
        <v>0.8996277777777778</v>
      </c>
      <c r="AJ22" s="15"/>
    </row>
    <row r="23" spans="1:36" s="7" customFormat="1" ht="12.75">
      <c r="A23" s="43" t="s">
        <v>8</v>
      </c>
      <c r="B23" s="15">
        <v>0.23680555555555557</v>
      </c>
      <c r="C23" s="15">
        <f>C20+0.0007*16</f>
        <v>0.24661666666666668</v>
      </c>
      <c r="D23" s="11">
        <f>D22+0.0007*4</f>
        <v>0.2746500000000001</v>
      </c>
      <c r="E23" s="11">
        <f>E22+0.0007*4</f>
        <v>0.27508888888888894</v>
      </c>
      <c r="F23" s="15" t="s">
        <v>12</v>
      </c>
      <c r="G23" s="11">
        <f>G22+0.0007*4</f>
        <v>0.2989555555555557</v>
      </c>
      <c r="H23" s="15"/>
      <c r="I23" s="11">
        <f>I22+0.0007*4</f>
        <v>0.30842222222222226</v>
      </c>
      <c r="J23" s="15" t="s">
        <v>12</v>
      </c>
      <c r="K23" s="11">
        <f>K22+0.0007*4</f>
        <v>0.3480055555555556</v>
      </c>
      <c r="L23" s="15">
        <f>L20+0.0007*16</f>
        <v>0.35842222222222225</v>
      </c>
      <c r="M23" s="15"/>
      <c r="N23" s="11">
        <f>N22+0.0007*4</f>
        <v>0.3827277777777778</v>
      </c>
      <c r="O23" s="11">
        <f>O22+0.0007*4</f>
        <v>0.407288888888889</v>
      </c>
      <c r="P23" s="15"/>
      <c r="Q23" s="15" t="s">
        <v>12</v>
      </c>
      <c r="R23" s="11">
        <f aca="true" t="shared" si="4" ref="R23:X23">R22+0.0007*4</f>
        <v>0.4621500000000001</v>
      </c>
      <c r="S23" s="15">
        <v>0.48680555555555555</v>
      </c>
      <c r="T23" s="11">
        <f t="shared" si="4"/>
        <v>0.5098111111111111</v>
      </c>
      <c r="U23" s="11">
        <f t="shared" si="4"/>
        <v>0.5510388888888889</v>
      </c>
      <c r="V23" s="11">
        <f t="shared" si="4"/>
        <v>0.5934</v>
      </c>
      <c r="W23" s="11">
        <f t="shared" si="4"/>
        <v>0.6357611111111111</v>
      </c>
      <c r="X23" s="11">
        <f t="shared" si="4"/>
        <v>0.6774277777777777</v>
      </c>
      <c r="Y23" s="15"/>
      <c r="Z23" s="11">
        <f aca="true" t="shared" si="5" ref="Z23:AE23">Z22+0.0007*4</f>
        <v>0.7190944444444444</v>
      </c>
      <c r="AA23" s="11">
        <f t="shared" si="5"/>
        <v>0.7146722222222222</v>
      </c>
      <c r="AB23" s="11">
        <f t="shared" si="5"/>
        <v>0.7368944444444445</v>
      </c>
      <c r="AC23" s="11">
        <f t="shared" si="5"/>
        <v>0.760761111111111</v>
      </c>
      <c r="AD23" s="11">
        <f t="shared" si="5"/>
        <v>0.8024277777777777</v>
      </c>
      <c r="AE23" s="11">
        <f t="shared" si="5"/>
        <v>0.8420111111111112</v>
      </c>
      <c r="AF23" s="15"/>
      <c r="AG23" s="11">
        <f>AG22+0.0007*4</f>
        <v>0.8605055555555555</v>
      </c>
      <c r="AH23" s="15"/>
      <c r="AI23" s="11">
        <f>AI22+0.0007*4</f>
        <v>0.9024277777777778</v>
      </c>
      <c r="AJ23" s="15"/>
    </row>
    <row r="24" spans="1:36" s="7" customFormat="1" ht="12.75">
      <c r="A24" s="43" t="s">
        <v>9</v>
      </c>
      <c r="B24" s="15" t="s">
        <v>12</v>
      </c>
      <c r="C24" s="15" t="s">
        <v>12</v>
      </c>
      <c r="D24" s="15" t="s">
        <v>12</v>
      </c>
      <c r="E24" s="15" t="s">
        <v>12</v>
      </c>
      <c r="F24" s="15" t="s">
        <v>12</v>
      </c>
      <c r="G24" s="15" t="s">
        <v>12</v>
      </c>
      <c r="H24" s="15"/>
      <c r="I24" s="15" t="s">
        <v>12</v>
      </c>
      <c r="J24" s="15" t="s">
        <v>12</v>
      </c>
      <c r="K24" s="15" t="s">
        <v>12</v>
      </c>
      <c r="L24" s="15" t="s">
        <v>12</v>
      </c>
      <c r="M24" s="15"/>
      <c r="N24" s="15" t="s">
        <v>12</v>
      </c>
      <c r="O24" s="15" t="s">
        <v>12</v>
      </c>
      <c r="P24" s="15"/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12</v>
      </c>
      <c r="V24" s="11">
        <f>V23+0.0007*5</f>
        <v>0.5969</v>
      </c>
      <c r="W24" s="15" t="s">
        <v>12</v>
      </c>
      <c r="X24" s="15" t="s">
        <v>12</v>
      </c>
      <c r="Y24" s="15"/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12</v>
      </c>
      <c r="AF24" s="15"/>
      <c r="AG24" s="15" t="s">
        <v>12</v>
      </c>
      <c r="AH24" s="15"/>
      <c r="AI24" s="15" t="s">
        <v>12</v>
      </c>
      <c r="AJ24" s="15"/>
    </row>
    <row r="25" spans="1:36" s="7" customFormat="1" ht="12.75">
      <c r="A25" s="40" t="s">
        <v>24</v>
      </c>
      <c r="B25" s="12">
        <v>0.24513888888888888</v>
      </c>
      <c r="C25" s="12">
        <f>C23+0.0007*12</f>
        <v>0.25501666666666667</v>
      </c>
      <c r="D25" s="12">
        <f>D23+0.0007*12</f>
        <v>0.28305000000000013</v>
      </c>
      <c r="E25" s="12">
        <f>E23+0.0007*12</f>
        <v>0.28348888888888896</v>
      </c>
      <c r="F25" s="12">
        <f>F20+0.0007*28</f>
        <v>0.2969388888888889</v>
      </c>
      <c r="G25" s="12">
        <f>G23+0.0007*12</f>
        <v>0.3073555555555557</v>
      </c>
      <c r="H25" s="12"/>
      <c r="I25" s="12">
        <f>I23+0.0007*12</f>
        <v>0.3168222222222223</v>
      </c>
      <c r="J25" s="12" t="s">
        <v>12</v>
      </c>
      <c r="K25" s="12">
        <f>K23+0.0007*12</f>
        <v>0.35640555555555564</v>
      </c>
      <c r="L25" s="12">
        <f>L23+0.0007*12</f>
        <v>0.36682222222222227</v>
      </c>
      <c r="M25" s="12"/>
      <c r="N25" s="12">
        <f>N23+0.0007*12</f>
        <v>0.3911277777777778</v>
      </c>
      <c r="O25" s="12">
        <f>O23+0.0007*12</f>
        <v>0.415688888888889</v>
      </c>
      <c r="P25" s="12"/>
      <c r="Q25" s="12" t="s">
        <v>12</v>
      </c>
      <c r="R25" s="12">
        <f>R23+0.0007*12</f>
        <v>0.47055000000000013</v>
      </c>
      <c r="S25" s="12">
        <v>0.49513888888888885</v>
      </c>
      <c r="T25" s="12">
        <f>T23+0.0007*12</f>
        <v>0.5182111111111111</v>
      </c>
      <c r="U25" s="12">
        <f>U23+0.0007*12</f>
        <v>0.5594388888888888</v>
      </c>
      <c r="V25" s="12">
        <f>V24+0.0007*7</f>
        <v>0.6018</v>
      </c>
      <c r="W25" s="12">
        <f>W23+0.0007*12</f>
        <v>0.6441611111111111</v>
      </c>
      <c r="X25" s="12">
        <f>X23+0.0007*12</f>
        <v>0.6858277777777777</v>
      </c>
      <c r="Y25" s="12"/>
      <c r="Z25" s="12">
        <f aca="true" t="shared" si="6" ref="Z25:AE25">Z23+0.0007*12</f>
        <v>0.7274944444444443</v>
      </c>
      <c r="AA25" s="12">
        <f t="shared" si="6"/>
        <v>0.7230722222222221</v>
      </c>
      <c r="AB25" s="12">
        <f t="shared" si="6"/>
        <v>0.7452944444444445</v>
      </c>
      <c r="AC25" s="12">
        <f t="shared" si="6"/>
        <v>0.769161111111111</v>
      </c>
      <c r="AD25" s="12">
        <f t="shared" si="6"/>
        <v>0.8108277777777777</v>
      </c>
      <c r="AE25" s="12">
        <f t="shared" si="6"/>
        <v>0.8504111111111111</v>
      </c>
      <c r="AF25" s="12"/>
      <c r="AG25" s="12">
        <f>AG23+0.0007*12</f>
        <v>0.8689055555555555</v>
      </c>
      <c r="AH25" s="12"/>
      <c r="AI25" s="12">
        <f>AI23+0.0007*12</f>
        <v>0.9108277777777778</v>
      </c>
      <c r="AJ25" s="12"/>
    </row>
    <row r="26" spans="1:36" s="7" customFormat="1" ht="12.75">
      <c r="A26" s="37" t="s">
        <v>21</v>
      </c>
      <c r="B26" s="10"/>
      <c r="C26" s="10">
        <f>C25</f>
        <v>0.25501666666666667</v>
      </c>
      <c r="D26" s="10">
        <f>D25</f>
        <v>0.28305000000000013</v>
      </c>
      <c r="E26" s="10">
        <f>E25</f>
        <v>0.28348888888888896</v>
      </c>
      <c r="F26" s="10"/>
      <c r="G26" s="10">
        <f>G25</f>
        <v>0.3073555555555557</v>
      </c>
      <c r="H26" s="10"/>
      <c r="I26" s="10">
        <f>I25</f>
        <v>0.3168222222222223</v>
      </c>
      <c r="J26" s="10" t="s">
        <v>12</v>
      </c>
      <c r="K26" s="10">
        <f>K25</f>
        <v>0.35640555555555564</v>
      </c>
      <c r="L26" s="10">
        <f>L25</f>
        <v>0.36682222222222227</v>
      </c>
      <c r="M26" s="10"/>
      <c r="N26" s="10">
        <f>N25</f>
        <v>0.3911277777777778</v>
      </c>
      <c r="O26" s="10"/>
      <c r="P26" s="10"/>
      <c r="Q26" s="10" t="s">
        <v>12</v>
      </c>
      <c r="R26" s="10">
        <f>R25</f>
        <v>0.47055000000000013</v>
      </c>
      <c r="S26" s="10">
        <v>0.49583333333333335</v>
      </c>
      <c r="T26" s="10">
        <f>T25</f>
        <v>0.5182111111111111</v>
      </c>
      <c r="U26" s="10">
        <f>U25</f>
        <v>0.5594388888888888</v>
      </c>
      <c r="V26" s="10">
        <f>V25+0.0007*13</f>
        <v>0.6109</v>
      </c>
      <c r="W26" s="10">
        <f>W25</f>
        <v>0.6441611111111111</v>
      </c>
      <c r="X26" s="10">
        <f>X25+0.0007*13</f>
        <v>0.6949277777777777</v>
      </c>
      <c r="Y26" s="10"/>
      <c r="Z26" s="10"/>
      <c r="AA26" s="10">
        <f>AA25</f>
        <v>0.7230722222222221</v>
      </c>
      <c r="AB26" s="10">
        <f>AB25</f>
        <v>0.7452944444444445</v>
      </c>
      <c r="AC26" s="10">
        <f>AC25</f>
        <v>0.769161111111111</v>
      </c>
      <c r="AD26" s="10">
        <f>AD25</f>
        <v>0.8108277777777777</v>
      </c>
      <c r="AE26" s="10">
        <f>AE25</f>
        <v>0.8504111111111111</v>
      </c>
      <c r="AF26" s="10"/>
      <c r="AG26" s="10">
        <f>AG25</f>
        <v>0.8689055555555555</v>
      </c>
      <c r="AH26" s="10"/>
      <c r="AI26" s="10"/>
      <c r="AJ26" s="10"/>
    </row>
    <row r="27" spans="1:36" s="7" customFormat="1" ht="12.75">
      <c r="A27" s="43" t="s">
        <v>10</v>
      </c>
      <c r="B27" s="15"/>
      <c r="C27" s="11">
        <f>C26+0.0007*7</f>
        <v>0.2599166666666667</v>
      </c>
      <c r="D27" s="11">
        <f>D26+0.0007*7</f>
        <v>0.28795000000000015</v>
      </c>
      <c r="E27" s="11">
        <f>E26+0.0007*7</f>
        <v>0.288388888888889</v>
      </c>
      <c r="F27" s="15"/>
      <c r="G27" s="11">
        <f>G26+0.0007*7</f>
        <v>0.31225555555555573</v>
      </c>
      <c r="H27" s="15"/>
      <c r="I27" s="11">
        <f>I26+0.0007*7</f>
        <v>0.3217222222222223</v>
      </c>
      <c r="J27" s="15" t="s">
        <v>12</v>
      </c>
      <c r="K27" s="11">
        <f>K26+0.0007*7</f>
        <v>0.36130555555555566</v>
      </c>
      <c r="L27" s="15" t="s">
        <v>12</v>
      </c>
      <c r="M27" s="15"/>
      <c r="N27" s="11">
        <f>N26+0.0007*7</f>
        <v>0.3960277777777778</v>
      </c>
      <c r="O27" s="15"/>
      <c r="P27" s="15"/>
      <c r="Q27" s="15" t="s">
        <v>12</v>
      </c>
      <c r="R27" s="11">
        <f aca="true" t="shared" si="7" ref="R27:X27">R26+0.0007*7</f>
        <v>0.47545000000000015</v>
      </c>
      <c r="S27" s="15">
        <v>0.5006944444444444</v>
      </c>
      <c r="T27" s="11">
        <f t="shared" si="7"/>
        <v>0.5231111111111111</v>
      </c>
      <c r="U27" s="11">
        <f t="shared" si="7"/>
        <v>0.5643388888888888</v>
      </c>
      <c r="V27" s="11">
        <f t="shared" si="7"/>
        <v>0.6158</v>
      </c>
      <c r="W27" s="11">
        <f t="shared" si="7"/>
        <v>0.6490611111111111</v>
      </c>
      <c r="X27" s="11">
        <f t="shared" si="7"/>
        <v>0.6998277777777777</v>
      </c>
      <c r="Y27" s="15"/>
      <c r="Z27" s="15"/>
      <c r="AA27" s="11">
        <f>AA26+0.0007*7</f>
        <v>0.7279722222222221</v>
      </c>
      <c r="AB27" s="11">
        <f>AB26+0.0007*7</f>
        <v>0.7501944444444445</v>
      </c>
      <c r="AC27" s="11">
        <f>AC26+0.0007*7</f>
        <v>0.774061111111111</v>
      </c>
      <c r="AD27" s="11">
        <f>AD26+0.0007*7</f>
        <v>0.8157277777777777</v>
      </c>
      <c r="AE27" s="11">
        <f>AE26+0.0007*7</f>
        <v>0.8553111111111111</v>
      </c>
      <c r="AF27" s="15"/>
      <c r="AG27" s="11">
        <f>AG26+0.0007*7</f>
        <v>0.8738055555555555</v>
      </c>
      <c r="AH27" s="15"/>
      <c r="AI27" s="15"/>
      <c r="AJ27" s="15"/>
    </row>
    <row r="28" spans="1:36" s="7" customFormat="1" ht="12.75">
      <c r="A28" s="41" t="s">
        <v>25</v>
      </c>
      <c r="B28" s="16"/>
      <c r="C28" s="16">
        <f>C27+0.0007*8</f>
        <v>0.2655166666666667</v>
      </c>
      <c r="D28" s="16">
        <f>D27+0.0007*8</f>
        <v>0.29355000000000014</v>
      </c>
      <c r="E28" s="16">
        <f>E27+0.0007*8</f>
        <v>0.29398888888888897</v>
      </c>
      <c r="F28" s="16"/>
      <c r="G28" s="16">
        <f>G27+0.0007*8</f>
        <v>0.3178555555555557</v>
      </c>
      <c r="H28" s="16"/>
      <c r="I28" s="16">
        <f>I27+0.0007*8</f>
        <v>0.3273222222222223</v>
      </c>
      <c r="J28" s="16" t="s">
        <v>12</v>
      </c>
      <c r="K28" s="16">
        <f>K27+0.0007*8</f>
        <v>0.36690555555555565</v>
      </c>
      <c r="L28" s="16">
        <f>L26+0.0007*15</f>
        <v>0.3773222222222223</v>
      </c>
      <c r="M28" s="16"/>
      <c r="N28" s="16">
        <f>N27+0.0007*8</f>
        <v>0.4016277777777778</v>
      </c>
      <c r="O28" s="16"/>
      <c r="P28" s="16"/>
      <c r="Q28" s="16" t="s">
        <v>12</v>
      </c>
      <c r="R28" s="16">
        <f aca="true" t="shared" si="8" ref="R28:X28">R27+0.0007*8</f>
        <v>0.48105000000000014</v>
      </c>
      <c r="S28" s="16">
        <v>0.50625</v>
      </c>
      <c r="T28" s="16">
        <f t="shared" si="8"/>
        <v>0.5287111111111111</v>
      </c>
      <c r="U28" s="16">
        <f t="shared" si="8"/>
        <v>0.5699388888888889</v>
      </c>
      <c r="V28" s="16">
        <f t="shared" si="8"/>
        <v>0.6214000000000001</v>
      </c>
      <c r="W28" s="16">
        <f t="shared" si="8"/>
        <v>0.6546611111111111</v>
      </c>
      <c r="X28" s="16">
        <f t="shared" si="8"/>
        <v>0.7054277777777778</v>
      </c>
      <c r="Y28" s="16"/>
      <c r="Z28" s="16"/>
      <c r="AA28" s="16">
        <f>AA27+0.0007*8</f>
        <v>0.7335722222222222</v>
      </c>
      <c r="AB28" s="16">
        <f>AB27+0.0007*8</f>
        <v>0.7557944444444445</v>
      </c>
      <c r="AC28" s="16">
        <f>AC27+0.0007*8</f>
        <v>0.779661111111111</v>
      </c>
      <c r="AD28" s="16">
        <f>AD27+0.0007*8</f>
        <v>0.8213277777777778</v>
      </c>
      <c r="AE28" s="16">
        <f>AE27+0.0007*8</f>
        <v>0.8609111111111112</v>
      </c>
      <c r="AF28" s="16"/>
      <c r="AG28" s="16">
        <f>AG27+0.0007*8</f>
        <v>0.8794055555555556</v>
      </c>
      <c r="AH28" s="16"/>
      <c r="AI28" s="16"/>
      <c r="AJ28" s="16"/>
    </row>
    <row r="29" spans="1:36" s="7" customFormat="1" ht="33.75">
      <c r="A29" s="35" t="s">
        <v>0</v>
      </c>
      <c r="B29" s="17" t="s">
        <v>12</v>
      </c>
      <c r="C29" s="17" t="s">
        <v>12</v>
      </c>
      <c r="D29" s="58" t="s">
        <v>123</v>
      </c>
      <c r="E29" s="17" t="s">
        <v>12</v>
      </c>
      <c r="F29" s="17"/>
      <c r="G29" s="17" t="s">
        <v>12</v>
      </c>
      <c r="H29" s="17"/>
      <c r="I29" s="17" t="s">
        <v>12</v>
      </c>
      <c r="J29" s="17" t="s">
        <v>12</v>
      </c>
      <c r="K29" s="17" t="s">
        <v>12</v>
      </c>
      <c r="L29" s="17" t="s">
        <v>12</v>
      </c>
      <c r="M29" s="17"/>
      <c r="N29" s="17" t="s">
        <v>12</v>
      </c>
      <c r="O29" s="17"/>
      <c r="P29" s="17"/>
      <c r="Q29" s="17" t="s">
        <v>12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12</v>
      </c>
      <c r="W29" s="17" t="s">
        <v>12</v>
      </c>
      <c r="X29" s="17" t="s">
        <v>12</v>
      </c>
      <c r="Y29" s="17"/>
      <c r="Z29" s="17"/>
      <c r="AA29" s="17" t="s">
        <v>12</v>
      </c>
      <c r="AB29" s="17" t="s">
        <v>12</v>
      </c>
      <c r="AC29" s="17" t="s">
        <v>12</v>
      </c>
      <c r="AD29" s="17" t="s">
        <v>12</v>
      </c>
      <c r="AE29" s="17" t="s">
        <v>12</v>
      </c>
      <c r="AF29" s="17"/>
      <c r="AG29" s="17" t="s">
        <v>12</v>
      </c>
      <c r="AH29" s="17"/>
      <c r="AI29" s="17"/>
      <c r="AJ29" s="17"/>
    </row>
    <row r="30" spans="1:37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I30" s="1"/>
      <c r="AJ30" s="1"/>
      <c r="AK30" s="1"/>
    </row>
    <row r="31" spans="1:37" ht="12.75">
      <c r="A31" s="3"/>
      <c r="B31" t="s">
        <v>27</v>
      </c>
      <c r="E31" s="1"/>
      <c r="F31" s="1"/>
      <c r="G31" s="1"/>
      <c r="H31" s="1"/>
      <c r="L31" s="1"/>
      <c r="M31" s="1"/>
      <c r="P31" s="1"/>
      <c r="Q31" s="1"/>
      <c r="R31" s="1"/>
      <c r="T31" s="1"/>
      <c r="U31" s="1"/>
      <c r="V31" s="1"/>
      <c r="W31" s="1"/>
      <c r="X31" s="1"/>
      <c r="Y31" s="1"/>
      <c r="Z31" s="1"/>
      <c r="AB31" s="1"/>
      <c r="AC31" s="1"/>
      <c r="AD31" s="1"/>
      <c r="AE31" s="1"/>
      <c r="AF31" s="1"/>
      <c r="AG31" s="1"/>
      <c r="AI31" s="1"/>
      <c r="AK31" s="1"/>
    </row>
    <row r="32" spans="1:37" ht="12.75">
      <c r="A32" s="3"/>
      <c r="B32" t="s">
        <v>28</v>
      </c>
      <c r="E32" s="1"/>
      <c r="F32" s="1"/>
      <c r="G32" s="1"/>
      <c r="H32" s="1"/>
      <c r="L32" s="1"/>
      <c r="M32" s="1"/>
      <c r="P32" s="1"/>
      <c r="Q32" s="1"/>
      <c r="R32" s="1"/>
      <c r="T32" s="1"/>
      <c r="U32" s="1"/>
      <c r="V32" s="1"/>
      <c r="W32" s="1"/>
      <c r="X32" s="1"/>
      <c r="Y32" s="1"/>
      <c r="Z32" s="1"/>
      <c r="AB32" s="1"/>
      <c r="AC32" s="1"/>
      <c r="AD32" s="1"/>
      <c r="AE32" s="1"/>
      <c r="AF32" s="1"/>
      <c r="AG32" s="1"/>
      <c r="AI32" s="1"/>
      <c r="AK32" s="1"/>
    </row>
    <row r="33" spans="1:37" ht="12.75">
      <c r="A33" s="3"/>
      <c r="B33" t="s">
        <v>29</v>
      </c>
      <c r="E33" s="1"/>
      <c r="F33" s="1"/>
      <c r="G33" s="1"/>
      <c r="H33" s="1"/>
      <c r="L33" s="1"/>
      <c r="M33" s="1"/>
      <c r="P33" s="1"/>
      <c r="Q33" s="1"/>
      <c r="R33" s="1"/>
      <c r="T33" s="1"/>
      <c r="U33" s="1"/>
      <c r="V33" s="1"/>
      <c r="W33" s="1"/>
      <c r="X33" s="1"/>
      <c r="Y33" s="1"/>
      <c r="Z33" s="1"/>
      <c r="AB33" s="1"/>
      <c r="AC33" s="1"/>
      <c r="AD33" s="1"/>
      <c r="AE33" s="1"/>
      <c r="AF33" s="1"/>
      <c r="AG33" s="1"/>
      <c r="AI33" s="1"/>
      <c r="AK33" s="1"/>
    </row>
    <row r="34" s="7" customFormat="1" ht="12.75">
      <c r="B34" s="34" t="s">
        <v>49</v>
      </c>
    </row>
    <row r="35" ht="12.75">
      <c r="B35" s="34" t="s">
        <v>51</v>
      </c>
    </row>
    <row r="36" ht="12.75">
      <c r="B36" s="34" t="s">
        <v>53</v>
      </c>
    </row>
    <row r="37" ht="12.75">
      <c r="B37" s="34"/>
    </row>
    <row r="38" ht="12.75">
      <c r="B38" s="34"/>
    </row>
    <row r="39" ht="12.75">
      <c r="B39" s="34"/>
    </row>
    <row r="41" ht="12.75">
      <c r="B41" s="59" t="s">
        <v>42</v>
      </c>
    </row>
    <row r="42" ht="12.75">
      <c r="B42" s="59" t="s">
        <v>43</v>
      </c>
    </row>
  </sheetData>
  <mergeCells count="2">
    <mergeCell ref="A5:S5"/>
    <mergeCell ref="A6:S6"/>
  </mergeCells>
  <printOptions/>
  <pageMargins left="0.1968503937007874" right="0.17" top="0.1968503937007874" bottom="0.1968503937007874" header="0.25" footer="0.5118110236220472"/>
  <pageSetup horizontalDpi="600" verticalDpi="600" orientation="landscape" paperSize="9" scale="85" r:id="rId2"/>
  <headerFooter alignWithMargins="0">
    <oddHeader>&amp;CASTI-CAVALLERMAGGIORE
Studio interruzione 
Periodo Estivo&amp;RServizio valido dal 20 Agosto al 02 Settembre 2007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4">
      <pane xSplit="1" ySplit="5" topLeftCell="U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G12" sqref="AG12"/>
    </sheetView>
  </sheetViews>
  <sheetFormatPr defaultColWidth="9.140625" defaultRowHeight="12.75"/>
  <cols>
    <col min="1" max="1" width="25.57421875" style="7" customWidth="1"/>
    <col min="2" max="33" width="5.7109375" style="7" customWidth="1"/>
    <col min="34" max="34" width="8.7109375" style="7" customWidth="1"/>
    <col min="35" max="41" width="5.7109375" style="7" customWidth="1"/>
    <col min="42" max="42" width="10.00390625" style="7" bestFit="1" customWidth="1"/>
    <col min="43" max="16384" width="9.140625" style="7" customWidth="1"/>
  </cols>
  <sheetData>
    <row r="1" ht="15.75">
      <c r="A1" s="46" t="s">
        <v>16</v>
      </c>
    </row>
    <row r="2" ht="12.75">
      <c r="A2" s="47" t="s">
        <v>45</v>
      </c>
    </row>
    <row r="3" ht="12.75">
      <c r="A3" s="7" t="s">
        <v>26</v>
      </c>
    </row>
    <row r="4" spans="1:41" ht="12.75">
      <c r="A4" s="7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20" s="61" customFormat="1" ht="12.75">
      <c r="A5" s="64" t="s">
        <v>46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61" customFormat="1" ht="12.75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4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2.5">
      <c r="A8" s="36"/>
      <c r="B8" s="33" t="s">
        <v>36</v>
      </c>
      <c r="C8" s="33" t="s">
        <v>37</v>
      </c>
      <c r="D8" s="51" t="s">
        <v>87</v>
      </c>
      <c r="E8" s="51" t="s">
        <v>88</v>
      </c>
      <c r="F8" s="51" t="s">
        <v>89</v>
      </c>
      <c r="G8" s="51" t="s">
        <v>90</v>
      </c>
      <c r="H8" s="51" t="s">
        <v>91</v>
      </c>
      <c r="I8" s="51" t="s">
        <v>92</v>
      </c>
      <c r="J8" s="51" t="s">
        <v>93</v>
      </c>
      <c r="K8" s="51" t="s">
        <v>94</v>
      </c>
      <c r="L8" s="51" t="s">
        <v>95</v>
      </c>
      <c r="M8" s="51" t="s">
        <v>96</v>
      </c>
      <c r="N8" s="51" t="s">
        <v>97</v>
      </c>
      <c r="O8" s="51" t="s">
        <v>98</v>
      </c>
      <c r="P8" s="51" t="s">
        <v>99</v>
      </c>
      <c r="Q8" s="52" t="s">
        <v>100</v>
      </c>
      <c r="R8" s="51" t="s">
        <v>101</v>
      </c>
      <c r="S8" s="51" t="s">
        <v>102</v>
      </c>
      <c r="T8" s="51" t="s">
        <v>103</v>
      </c>
      <c r="U8" s="53" t="s">
        <v>38</v>
      </c>
      <c r="V8" s="52" t="s">
        <v>104</v>
      </c>
      <c r="W8" s="51" t="s">
        <v>105</v>
      </c>
      <c r="X8" s="51" t="s">
        <v>106</v>
      </c>
      <c r="Y8" s="52" t="s">
        <v>107</v>
      </c>
      <c r="Z8" s="52" t="s">
        <v>108</v>
      </c>
      <c r="AA8" s="51" t="s">
        <v>109</v>
      </c>
      <c r="AB8" s="52" t="s">
        <v>110</v>
      </c>
      <c r="AC8" s="52" t="s">
        <v>111</v>
      </c>
      <c r="AD8" s="51" t="s">
        <v>112</v>
      </c>
      <c r="AE8" s="52" t="s">
        <v>113</v>
      </c>
      <c r="AF8" s="52" t="s">
        <v>115</v>
      </c>
      <c r="AG8" s="51" t="s">
        <v>114</v>
      </c>
      <c r="AH8" s="51" t="s">
        <v>116</v>
      </c>
      <c r="AI8" s="51" t="s">
        <v>117</v>
      </c>
      <c r="AJ8" s="51" t="s">
        <v>118</v>
      </c>
      <c r="AK8" s="52" t="s">
        <v>119</v>
      </c>
      <c r="AL8" s="51" t="s">
        <v>120</v>
      </c>
      <c r="AM8" s="51" t="s">
        <v>121</v>
      </c>
      <c r="AN8" s="51" t="s">
        <v>122</v>
      </c>
      <c r="AO8" s="33" t="s">
        <v>39</v>
      </c>
    </row>
    <row r="9" spans="1:41" ht="12.75">
      <c r="A9" s="36"/>
      <c r="B9" s="8" t="s">
        <v>11</v>
      </c>
      <c r="C9" s="8" t="s">
        <v>50</v>
      </c>
      <c r="D9" s="18" t="s">
        <v>11</v>
      </c>
      <c r="E9" s="18" t="s">
        <v>11</v>
      </c>
      <c r="F9" s="18" t="s">
        <v>14</v>
      </c>
      <c r="G9" s="18" t="s">
        <v>11</v>
      </c>
      <c r="H9" s="18" t="s">
        <v>14</v>
      </c>
      <c r="I9" s="18" t="s">
        <v>11</v>
      </c>
      <c r="J9" s="18" t="s">
        <v>11</v>
      </c>
      <c r="K9" s="18" t="s">
        <v>14</v>
      </c>
      <c r="L9" s="63"/>
      <c r="M9" s="18" t="s">
        <v>14</v>
      </c>
      <c r="N9" s="18" t="s">
        <v>11</v>
      </c>
      <c r="O9" s="18" t="s">
        <v>14</v>
      </c>
      <c r="P9" s="18" t="s">
        <v>11</v>
      </c>
      <c r="Q9" s="18" t="s">
        <v>11</v>
      </c>
      <c r="R9" s="18" t="s">
        <v>14</v>
      </c>
      <c r="S9" s="18" t="s">
        <v>11</v>
      </c>
      <c r="T9" s="18" t="s">
        <v>14</v>
      </c>
      <c r="U9" s="54" t="s">
        <v>11</v>
      </c>
      <c r="V9" s="18" t="s">
        <v>50</v>
      </c>
      <c r="W9" s="18" t="s">
        <v>14</v>
      </c>
      <c r="X9" s="18" t="s">
        <v>14</v>
      </c>
      <c r="Y9" s="18" t="s">
        <v>11</v>
      </c>
      <c r="Z9" s="18" t="s">
        <v>11</v>
      </c>
      <c r="AA9" s="18" t="s">
        <v>14</v>
      </c>
      <c r="AB9" s="18" t="s">
        <v>11</v>
      </c>
      <c r="AC9" s="18" t="s">
        <v>11</v>
      </c>
      <c r="AD9" s="18" t="s">
        <v>14</v>
      </c>
      <c r="AE9" s="18" t="s">
        <v>11</v>
      </c>
      <c r="AF9" s="18" t="s">
        <v>11</v>
      </c>
      <c r="AG9" s="18" t="s">
        <v>14</v>
      </c>
      <c r="AH9" s="18" t="s">
        <v>11</v>
      </c>
      <c r="AI9" s="8" t="s">
        <v>48</v>
      </c>
      <c r="AJ9" s="18" t="s">
        <v>124</v>
      </c>
      <c r="AK9" s="18" t="s">
        <v>11</v>
      </c>
      <c r="AL9" s="18" t="s">
        <v>14</v>
      </c>
      <c r="AM9" s="18" t="s">
        <v>11</v>
      </c>
      <c r="AN9" s="18" t="s">
        <v>56</v>
      </c>
      <c r="AO9" s="8" t="s">
        <v>11</v>
      </c>
    </row>
    <row r="10" spans="1:41" ht="22.5">
      <c r="A10" s="35" t="s">
        <v>1</v>
      </c>
      <c r="B10" s="9" t="s">
        <v>12</v>
      </c>
      <c r="C10" s="9" t="s">
        <v>12</v>
      </c>
      <c r="D10" s="19" t="s">
        <v>12</v>
      </c>
      <c r="E10" s="19" t="s">
        <v>12</v>
      </c>
      <c r="F10" s="19" t="s">
        <v>12</v>
      </c>
      <c r="G10" s="20" t="s">
        <v>12</v>
      </c>
      <c r="H10" s="19" t="s">
        <v>12</v>
      </c>
      <c r="I10" s="19" t="s">
        <v>12</v>
      </c>
      <c r="J10" s="19" t="s">
        <v>12</v>
      </c>
      <c r="K10" s="19" t="s">
        <v>12</v>
      </c>
      <c r="L10" s="19" t="s">
        <v>12</v>
      </c>
      <c r="M10" s="20" t="s">
        <v>12</v>
      </c>
      <c r="N10" s="20" t="s">
        <v>12</v>
      </c>
      <c r="O10" s="19"/>
      <c r="P10" s="19" t="s">
        <v>12</v>
      </c>
      <c r="Q10" s="19" t="s">
        <v>12</v>
      </c>
      <c r="R10" s="19" t="s">
        <v>12</v>
      </c>
      <c r="S10" s="19" t="s">
        <v>12</v>
      </c>
      <c r="T10" s="19"/>
      <c r="U10" s="55" t="s">
        <v>12</v>
      </c>
      <c r="V10" s="20" t="s">
        <v>12</v>
      </c>
      <c r="W10" s="19" t="s">
        <v>12</v>
      </c>
      <c r="X10" s="19"/>
      <c r="Y10" s="20" t="s">
        <v>12</v>
      </c>
      <c r="Z10" s="20" t="s">
        <v>12</v>
      </c>
      <c r="AA10" s="19"/>
      <c r="AB10" s="20" t="s">
        <v>12</v>
      </c>
      <c r="AC10" s="20" t="s">
        <v>12</v>
      </c>
      <c r="AD10" s="19" t="s">
        <v>12</v>
      </c>
      <c r="AE10" s="20" t="s">
        <v>12</v>
      </c>
      <c r="AF10" s="20" t="s">
        <v>12</v>
      </c>
      <c r="AG10" s="19"/>
      <c r="AH10" s="58" t="s">
        <v>41</v>
      </c>
      <c r="AI10" s="19"/>
      <c r="AJ10" s="19"/>
      <c r="AK10" s="20" t="s">
        <v>12</v>
      </c>
      <c r="AL10" s="19"/>
      <c r="AM10" s="19"/>
      <c r="AN10" s="19"/>
      <c r="AO10" s="20"/>
    </row>
    <row r="11" spans="1:41" ht="12.75">
      <c r="A11" s="37" t="s">
        <v>25</v>
      </c>
      <c r="B11" s="10"/>
      <c r="C11" s="10" t="s">
        <v>12</v>
      </c>
      <c r="D11" s="10" t="s">
        <v>12</v>
      </c>
      <c r="E11" s="10" t="s">
        <v>12</v>
      </c>
      <c r="F11" s="10" t="s">
        <v>12</v>
      </c>
      <c r="G11" s="32">
        <v>0.29375</v>
      </c>
      <c r="H11" s="10">
        <v>0.2986111111111111</v>
      </c>
      <c r="I11" s="10"/>
      <c r="J11" s="10">
        <v>0.3125</v>
      </c>
      <c r="K11" s="10" t="s">
        <v>12</v>
      </c>
      <c r="L11" s="10">
        <v>0.3513888888888889</v>
      </c>
      <c r="M11" s="10">
        <v>0.38055555555555554</v>
      </c>
      <c r="N11" s="10">
        <v>0.4</v>
      </c>
      <c r="O11" s="10">
        <v>0.4166666666666667</v>
      </c>
      <c r="P11" s="10" t="s">
        <v>12</v>
      </c>
      <c r="Q11" s="10">
        <v>0.4784722222222222</v>
      </c>
      <c r="R11" s="10" t="s">
        <v>12</v>
      </c>
      <c r="S11" s="10" t="s">
        <v>12</v>
      </c>
      <c r="T11" s="10">
        <v>0.5</v>
      </c>
      <c r="U11" s="26" t="s">
        <v>12</v>
      </c>
      <c r="V11" s="10">
        <v>0.5576388888888889</v>
      </c>
      <c r="W11" s="10" t="s">
        <v>12</v>
      </c>
      <c r="X11" s="10">
        <v>0.5833333333333334</v>
      </c>
      <c r="Y11" s="10">
        <v>0.6006944444444444</v>
      </c>
      <c r="Z11" s="10">
        <v>0.642361111111111</v>
      </c>
      <c r="AA11" s="10">
        <v>0.6666666666666666</v>
      </c>
      <c r="AB11" s="10">
        <v>0.6833333333333332</v>
      </c>
      <c r="AC11" s="10">
        <v>0.7263888888888889</v>
      </c>
      <c r="AD11" s="10" t="s">
        <v>12</v>
      </c>
      <c r="AE11" s="10"/>
      <c r="AF11" s="10">
        <v>0.7673611111111112</v>
      </c>
      <c r="AG11" s="10">
        <v>0.7680555555555556</v>
      </c>
      <c r="AH11" s="10">
        <v>0.7916666666666666</v>
      </c>
      <c r="AI11" s="10"/>
      <c r="AJ11" s="10">
        <v>0.8090277777777778</v>
      </c>
      <c r="AK11" s="10">
        <v>0.83125</v>
      </c>
      <c r="AL11" s="10">
        <v>0.8520833333333333</v>
      </c>
      <c r="AM11" s="10">
        <v>0.8729166666666667</v>
      </c>
      <c r="AN11" s="10">
        <v>0.8819444444444445</v>
      </c>
      <c r="AO11" s="10">
        <v>0.8958333333333334</v>
      </c>
    </row>
    <row r="12" spans="1:41" ht="12.75">
      <c r="A12" s="39" t="s">
        <v>10</v>
      </c>
      <c r="B12" s="11"/>
      <c r="C12" s="11" t="s">
        <v>12</v>
      </c>
      <c r="D12" s="11" t="s">
        <v>12</v>
      </c>
      <c r="E12" s="11" t="s">
        <v>12</v>
      </c>
      <c r="F12" s="11" t="s">
        <v>12</v>
      </c>
      <c r="G12" s="31">
        <f>G11+0.0007*8</f>
        <v>0.29935</v>
      </c>
      <c r="H12" s="31">
        <f>H11+0.0007*8</f>
        <v>0.3042111111111111</v>
      </c>
      <c r="I12" s="31"/>
      <c r="J12" s="31">
        <f>J11+0.0007*8</f>
        <v>0.3181</v>
      </c>
      <c r="K12" s="11" t="s">
        <v>12</v>
      </c>
      <c r="L12" s="31">
        <f>L11+0.0007*8</f>
        <v>0.3569888888888889</v>
      </c>
      <c r="M12" s="31">
        <f>M11+0.0007*8</f>
        <v>0.38615555555555553</v>
      </c>
      <c r="N12" s="31">
        <f>N11+0.0007*8</f>
        <v>0.4056</v>
      </c>
      <c r="O12" s="31">
        <f>O11+0.0007*8</f>
        <v>0.4222666666666667</v>
      </c>
      <c r="P12" s="11" t="s">
        <v>12</v>
      </c>
      <c r="Q12" s="31">
        <f>Q11+0.0007*8</f>
        <v>0.4840722222222222</v>
      </c>
      <c r="R12" s="11" t="s">
        <v>12</v>
      </c>
      <c r="S12" s="11" t="s">
        <v>12</v>
      </c>
      <c r="T12" s="31">
        <f>T11+0.0007*8</f>
        <v>0.5056</v>
      </c>
      <c r="U12" s="27" t="s">
        <v>12</v>
      </c>
      <c r="V12" s="31">
        <f>V11+0.0007*8</f>
        <v>0.563238888888889</v>
      </c>
      <c r="W12" s="11" t="s">
        <v>12</v>
      </c>
      <c r="X12" s="31">
        <f aca="true" t="shared" si="0" ref="X12:AC12">X11+0.0007*8</f>
        <v>0.5889333333333334</v>
      </c>
      <c r="Y12" s="31">
        <f t="shared" si="0"/>
        <v>0.6062944444444445</v>
      </c>
      <c r="Z12" s="31">
        <f t="shared" si="0"/>
        <v>0.6479611111111111</v>
      </c>
      <c r="AA12" s="31">
        <f t="shared" si="0"/>
        <v>0.6722666666666667</v>
      </c>
      <c r="AB12" s="31">
        <f t="shared" si="0"/>
        <v>0.6889333333333333</v>
      </c>
      <c r="AC12" s="31">
        <f t="shared" si="0"/>
        <v>0.7319888888888889</v>
      </c>
      <c r="AD12" s="11" t="s">
        <v>12</v>
      </c>
      <c r="AE12" s="31"/>
      <c r="AF12" s="31">
        <f>AF11+0.0007*8</f>
        <v>0.7729611111111112</v>
      </c>
      <c r="AG12" s="31">
        <f>AG11+0.0007*8</f>
        <v>0.7736555555555557</v>
      </c>
      <c r="AH12" s="31">
        <f>AH11+0.0007*8</f>
        <v>0.7972666666666667</v>
      </c>
      <c r="AI12" s="11"/>
      <c r="AJ12" s="31">
        <f>AJ11+0.0007*8</f>
        <v>0.8146277777777778</v>
      </c>
      <c r="AK12" s="31">
        <f>AK11+0.0007*8</f>
        <v>0.8368500000000001</v>
      </c>
      <c r="AL12" s="31">
        <f>AL11+0.0007*8</f>
        <v>0.8576833333333334</v>
      </c>
      <c r="AM12" s="31">
        <f>AM11+0.0007*8</f>
        <v>0.8785166666666667</v>
      </c>
      <c r="AN12" s="31">
        <f>AN11+0.0007*8</f>
        <v>0.8875444444444446</v>
      </c>
      <c r="AO12" s="11">
        <v>0.9013888888888889</v>
      </c>
    </row>
    <row r="13" spans="1:41" ht="12.75">
      <c r="A13" s="40" t="s">
        <v>20</v>
      </c>
      <c r="B13" s="12"/>
      <c r="C13" s="12" t="s">
        <v>12</v>
      </c>
      <c r="D13" s="12" t="s">
        <v>12</v>
      </c>
      <c r="E13" s="12" t="s">
        <v>12</v>
      </c>
      <c r="F13" s="12" t="s">
        <v>12</v>
      </c>
      <c r="G13" s="12">
        <f>G12+0.0007*7</f>
        <v>0.30425</v>
      </c>
      <c r="H13" s="12">
        <f>H12+0.0007*7</f>
        <v>0.3091111111111111</v>
      </c>
      <c r="I13" s="12"/>
      <c r="J13" s="12">
        <f>J12+0.0007*7</f>
        <v>0.323</v>
      </c>
      <c r="K13" s="12" t="s">
        <v>12</v>
      </c>
      <c r="L13" s="12">
        <f>L12+0.0007*7</f>
        <v>0.3618888888888889</v>
      </c>
      <c r="M13" s="12">
        <f>M12+0.0007*7</f>
        <v>0.39105555555555555</v>
      </c>
      <c r="N13" s="12">
        <f>N12+0.0007*7</f>
        <v>0.41050000000000003</v>
      </c>
      <c r="O13" s="12">
        <f>O12+0.0007*7</f>
        <v>0.4271666666666667</v>
      </c>
      <c r="P13" s="12" t="s">
        <v>12</v>
      </c>
      <c r="Q13" s="12">
        <f>Q12+0.0007*7</f>
        <v>0.4889722222222222</v>
      </c>
      <c r="R13" s="12" t="s">
        <v>12</v>
      </c>
      <c r="S13" s="12" t="s">
        <v>12</v>
      </c>
      <c r="T13" s="12">
        <f>T12+0.0007*7</f>
        <v>0.5105000000000001</v>
      </c>
      <c r="U13" s="28"/>
      <c r="V13" s="12">
        <f>V12+0.0007*7</f>
        <v>0.568138888888889</v>
      </c>
      <c r="W13" s="12" t="s">
        <v>12</v>
      </c>
      <c r="X13" s="12">
        <f aca="true" t="shared" si="1" ref="X13:AC13">X12+0.0007*7</f>
        <v>0.5938333333333334</v>
      </c>
      <c r="Y13" s="12">
        <f t="shared" si="1"/>
        <v>0.6111944444444445</v>
      </c>
      <c r="Z13" s="12">
        <f t="shared" si="1"/>
        <v>0.6528611111111111</v>
      </c>
      <c r="AA13" s="12">
        <f t="shared" si="1"/>
        <v>0.6771666666666667</v>
      </c>
      <c r="AB13" s="12">
        <f t="shared" si="1"/>
        <v>0.6938333333333333</v>
      </c>
      <c r="AC13" s="12">
        <f t="shared" si="1"/>
        <v>0.7368888888888889</v>
      </c>
      <c r="AD13" s="12" t="s">
        <v>12</v>
      </c>
      <c r="AE13" s="12"/>
      <c r="AF13" s="12">
        <f>AF12+0.0007*7</f>
        <v>0.7778611111111112</v>
      </c>
      <c r="AG13" s="12">
        <f>AG12+0.0007*7</f>
        <v>0.7785555555555557</v>
      </c>
      <c r="AH13" s="12">
        <f>AH12+0.0007*7</f>
        <v>0.8021666666666667</v>
      </c>
      <c r="AI13" s="16"/>
      <c r="AJ13" s="12">
        <f>AJ12+0.0007*7</f>
        <v>0.8195277777777779</v>
      </c>
      <c r="AK13" s="12">
        <f>AK12+0.0007*7</f>
        <v>0.8417500000000001</v>
      </c>
      <c r="AL13" s="12">
        <f>AL12+0.0007*7</f>
        <v>0.8625833333333334</v>
      </c>
      <c r="AM13" s="12">
        <f>AM12+0.0007*7</f>
        <v>0.8834166666666667</v>
      </c>
      <c r="AN13" s="12">
        <f>AN12+0.0007*7</f>
        <v>0.8924444444444446</v>
      </c>
      <c r="AO13" s="16">
        <v>0.90625</v>
      </c>
    </row>
    <row r="14" spans="1:41" ht="12.75">
      <c r="A14" s="37" t="s">
        <v>21</v>
      </c>
      <c r="B14" s="10"/>
      <c r="C14" s="10" t="s">
        <v>12</v>
      </c>
      <c r="D14" s="10">
        <v>0.26805555555555555</v>
      </c>
      <c r="E14" s="10"/>
      <c r="F14" s="10"/>
      <c r="G14" s="10">
        <f>G13</f>
        <v>0.30425</v>
      </c>
      <c r="H14" s="10">
        <f>H13</f>
        <v>0.3091111111111111</v>
      </c>
      <c r="I14" s="10"/>
      <c r="J14" s="10">
        <f>J13</f>
        <v>0.323</v>
      </c>
      <c r="K14" s="10"/>
      <c r="L14" s="10">
        <f>L13</f>
        <v>0.3618888888888889</v>
      </c>
      <c r="M14" s="10">
        <f>M13</f>
        <v>0.39105555555555555</v>
      </c>
      <c r="N14" s="10">
        <f>N13</f>
        <v>0.41050000000000003</v>
      </c>
      <c r="O14" s="10">
        <f>O13+0.0007*21</f>
        <v>0.4418666666666667</v>
      </c>
      <c r="P14" s="10"/>
      <c r="Q14" s="10">
        <f>Q13</f>
        <v>0.4889722222222222</v>
      </c>
      <c r="R14" s="10"/>
      <c r="S14" s="10">
        <v>0.525</v>
      </c>
      <c r="T14" s="10">
        <f>T13+0.0007*21</f>
        <v>0.5252000000000001</v>
      </c>
      <c r="U14" s="26" t="s">
        <v>12</v>
      </c>
      <c r="V14" s="10">
        <f>V13</f>
        <v>0.568138888888889</v>
      </c>
      <c r="W14" s="10"/>
      <c r="X14" s="10">
        <f>X13+0.0007*21</f>
        <v>0.6085333333333335</v>
      </c>
      <c r="Y14" s="10">
        <f>Y13</f>
        <v>0.6111944444444445</v>
      </c>
      <c r="Z14" s="10">
        <f>Z13</f>
        <v>0.6528611111111111</v>
      </c>
      <c r="AA14" s="10">
        <f>AA13+0.0007*21</f>
        <v>0.6918666666666667</v>
      </c>
      <c r="AB14" s="10">
        <f>AB13</f>
        <v>0.6938333333333333</v>
      </c>
      <c r="AC14" s="10">
        <f>AC13</f>
        <v>0.7368888888888889</v>
      </c>
      <c r="AD14" s="10"/>
      <c r="AE14" s="10">
        <v>0.7604166666666666</v>
      </c>
      <c r="AF14" s="10">
        <f>AF13</f>
        <v>0.7778611111111112</v>
      </c>
      <c r="AG14" s="10">
        <f>AG13</f>
        <v>0.7785555555555557</v>
      </c>
      <c r="AH14" s="10">
        <f>AH13</f>
        <v>0.8021666666666667</v>
      </c>
      <c r="AI14" s="10">
        <v>0.8152777777777778</v>
      </c>
      <c r="AJ14" s="10">
        <f>AJ13</f>
        <v>0.8195277777777779</v>
      </c>
      <c r="AK14" s="10">
        <f>AK13</f>
        <v>0.8417500000000001</v>
      </c>
      <c r="AL14" s="10">
        <f>AL13</f>
        <v>0.8625833333333334</v>
      </c>
      <c r="AM14" s="10">
        <f>AM13</f>
        <v>0.8834166666666667</v>
      </c>
      <c r="AN14" s="10">
        <f>AN13</f>
        <v>0.8924444444444446</v>
      </c>
      <c r="AO14" s="21">
        <v>0.9069444444444444</v>
      </c>
    </row>
    <row r="15" spans="1:41" ht="12.75">
      <c r="A15" s="39" t="s">
        <v>9</v>
      </c>
      <c r="B15" s="11"/>
      <c r="C15" s="11" t="s">
        <v>12</v>
      </c>
      <c r="D15" s="11" t="s">
        <v>12</v>
      </c>
      <c r="E15" s="11"/>
      <c r="F15" s="11"/>
      <c r="G15" s="31">
        <f>G14+0.0007*7</f>
        <v>0.30915000000000004</v>
      </c>
      <c r="H15" s="11" t="s">
        <v>12</v>
      </c>
      <c r="I15" s="11"/>
      <c r="J15" s="11" t="s">
        <v>12</v>
      </c>
      <c r="K15" s="11"/>
      <c r="L15" s="11" t="s">
        <v>12</v>
      </c>
      <c r="M15" s="11" t="s">
        <v>12</v>
      </c>
      <c r="N15" s="11" t="s">
        <v>12</v>
      </c>
      <c r="O15" s="11" t="s">
        <v>12</v>
      </c>
      <c r="P15" s="11"/>
      <c r="Q15" s="11" t="s">
        <v>12</v>
      </c>
      <c r="R15" s="11"/>
      <c r="S15" s="11" t="s">
        <v>12</v>
      </c>
      <c r="T15" s="11" t="s">
        <v>12</v>
      </c>
      <c r="U15" s="27" t="s">
        <v>12</v>
      </c>
      <c r="V15" s="11" t="s">
        <v>12</v>
      </c>
      <c r="W15" s="11"/>
      <c r="X15" s="11" t="s">
        <v>12</v>
      </c>
      <c r="Y15" s="11" t="s">
        <v>12</v>
      </c>
      <c r="Z15" s="11" t="s">
        <v>12</v>
      </c>
      <c r="AA15" s="11" t="s">
        <v>12</v>
      </c>
      <c r="AB15" s="11" t="s">
        <v>12</v>
      </c>
      <c r="AC15" s="11" t="s">
        <v>12</v>
      </c>
      <c r="AD15" s="11"/>
      <c r="AE15" s="11" t="s">
        <v>12</v>
      </c>
      <c r="AF15" s="11" t="s">
        <v>12</v>
      </c>
      <c r="AG15" s="11" t="s">
        <v>12</v>
      </c>
      <c r="AH15" s="11" t="s">
        <v>12</v>
      </c>
      <c r="AI15" s="11" t="s">
        <v>12</v>
      </c>
      <c r="AJ15" s="11" t="s">
        <v>12</v>
      </c>
      <c r="AK15" s="11" t="s">
        <v>12</v>
      </c>
      <c r="AL15" s="11" t="s">
        <v>12</v>
      </c>
      <c r="AM15" s="11" t="s">
        <v>12</v>
      </c>
      <c r="AN15" s="11" t="s">
        <v>12</v>
      </c>
      <c r="AO15" s="11" t="s">
        <v>12</v>
      </c>
    </row>
    <row r="16" spans="1:41" ht="12.75">
      <c r="A16" s="39" t="s">
        <v>8</v>
      </c>
      <c r="B16" s="11"/>
      <c r="C16" s="11" t="s">
        <v>12</v>
      </c>
      <c r="D16" s="11">
        <f>D14+0.0007*12</f>
        <v>0.27645555555555557</v>
      </c>
      <c r="E16" s="11"/>
      <c r="F16" s="11"/>
      <c r="G16" s="31">
        <f>G15+0.0007*5</f>
        <v>0.31265000000000004</v>
      </c>
      <c r="H16" s="11">
        <f>H14+0.0007*12</f>
        <v>0.31751111111111113</v>
      </c>
      <c r="I16" s="11"/>
      <c r="J16" s="11">
        <f>J14+0.0007*12</f>
        <v>0.33140000000000003</v>
      </c>
      <c r="K16" s="11"/>
      <c r="L16" s="11">
        <f>L14+0.0007*12</f>
        <v>0.37028888888888895</v>
      </c>
      <c r="M16" s="11">
        <f>M14+0.0007*12</f>
        <v>0.39945555555555556</v>
      </c>
      <c r="N16" s="11">
        <f>N14+0.0007*12</f>
        <v>0.41890000000000005</v>
      </c>
      <c r="O16" s="11">
        <f>O14+0.0007*12</f>
        <v>0.4502666666666667</v>
      </c>
      <c r="P16" s="11"/>
      <c r="Q16" s="11">
        <f>Q14+0.0007*12</f>
        <v>0.4973722222222222</v>
      </c>
      <c r="R16" s="11"/>
      <c r="S16" s="11">
        <f>S14+0.0007*12</f>
        <v>0.5334</v>
      </c>
      <c r="T16" s="11">
        <f>T14+0.0007*12</f>
        <v>0.5336000000000001</v>
      </c>
      <c r="U16" s="27" t="s">
        <v>12</v>
      </c>
      <c r="V16" s="11">
        <f>V14+0.0007*12</f>
        <v>0.5765388888888889</v>
      </c>
      <c r="W16" s="11"/>
      <c r="X16" s="11">
        <f aca="true" t="shared" si="2" ref="X16:AC16">X14+0.0007*12</f>
        <v>0.6169333333333334</v>
      </c>
      <c r="Y16" s="11">
        <f t="shared" si="2"/>
        <v>0.6195944444444444</v>
      </c>
      <c r="Z16" s="11">
        <f t="shared" si="2"/>
        <v>0.6612611111111111</v>
      </c>
      <c r="AA16" s="11">
        <f t="shared" si="2"/>
        <v>0.7002666666666667</v>
      </c>
      <c r="AB16" s="11">
        <f t="shared" si="2"/>
        <v>0.7022333333333333</v>
      </c>
      <c r="AC16" s="11">
        <f t="shared" si="2"/>
        <v>0.7452888888888889</v>
      </c>
      <c r="AD16" s="11"/>
      <c r="AE16" s="11">
        <f aca="true" t="shared" si="3" ref="AE16:AN16">AE14+0.0007*12</f>
        <v>0.7688166666666666</v>
      </c>
      <c r="AF16" s="11">
        <f t="shared" si="3"/>
        <v>0.7862611111111112</v>
      </c>
      <c r="AG16" s="11">
        <f t="shared" si="3"/>
        <v>0.7869555555555556</v>
      </c>
      <c r="AH16" s="11">
        <f t="shared" si="3"/>
        <v>0.8105666666666667</v>
      </c>
      <c r="AI16" s="11">
        <f t="shared" si="3"/>
        <v>0.8236777777777777</v>
      </c>
      <c r="AJ16" s="11">
        <f t="shared" si="3"/>
        <v>0.8279277777777778</v>
      </c>
      <c r="AK16" s="11">
        <f t="shared" si="3"/>
        <v>0.8501500000000001</v>
      </c>
      <c r="AL16" s="11">
        <f t="shared" si="3"/>
        <v>0.8709833333333333</v>
      </c>
      <c r="AM16" s="11">
        <f t="shared" si="3"/>
        <v>0.8918166666666667</v>
      </c>
      <c r="AN16" s="11">
        <f t="shared" si="3"/>
        <v>0.9008444444444446</v>
      </c>
      <c r="AO16" s="11">
        <v>0.9152777777777777</v>
      </c>
    </row>
    <row r="17" spans="1:41" ht="12.75">
      <c r="A17" s="39" t="s">
        <v>7</v>
      </c>
      <c r="B17" s="11"/>
      <c r="C17" s="11" t="s">
        <v>12</v>
      </c>
      <c r="D17" s="11">
        <f>D16+0.0007*4</f>
        <v>0.2792555555555556</v>
      </c>
      <c r="E17" s="11"/>
      <c r="F17" s="11"/>
      <c r="G17" s="11">
        <f>G16+0.0007*4</f>
        <v>0.31545000000000006</v>
      </c>
      <c r="H17" s="11">
        <f>H16+0.0007*4</f>
        <v>0.32031111111111116</v>
      </c>
      <c r="I17" s="11"/>
      <c r="J17" s="11">
        <f>J16+0.0007*4</f>
        <v>0.33420000000000005</v>
      </c>
      <c r="K17" s="11"/>
      <c r="L17" s="11">
        <f>L16+0.0007*4</f>
        <v>0.37308888888888897</v>
      </c>
      <c r="M17" s="11">
        <f>M16+0.0007*4</f>
        <v>0.4022555555555556</v>
      </c>
      <c r="N17" s="11">
        <f>N16+0.0007*4</f>
        <v>0.4217000000000001</v>
      </c>
      <c r="O17" s="11">
        <f>O16+0.0007*4</f>
        <v>0.45306666666666673</v>
      </c>
      <c r="P17" s="11"/>
      <c r="Q17" s="11">
        <f>Q16+0.0007*4</f>
        <v>0.5001722222222222</v>
      </c>
      <c r="R17" s="11"/>
      <c r="S17" s="11">
        <f>S16+0.0007*4</f>
        <v>0.5362</v>
      </c>
      <c r="T17" s="11">
        <f>T16+0.0007*4</f>
        <v>0.5364000000000001</v>
      </c>
      <c r="U17" s="27" t="s">
        <v>12</v>
      </c>
      <c r="V17" s="11">
        <f>V16+0.0007*4</f>
        <v>0.579338888888889</v>
      </c>
      <c r="W17" s="11"/>
      <c r="X17" s="11">
        <f aca="true" t="shared" si="4" ref="X17:AC17">X16+0.0007*4</f>
        <v>0.6197333333333335</v>
      </c>
      <c r="Y17" s="11">
        <f t="shared" si="4"/>
        <v>0.6223944444444445</v>
      </c>
      <c r="Z17" s="11">
        <f t="shared" si="4"/>
        <v>0.6640611111111111</v>
      </c>
      <c r="AA17" s="11">
        <f t="shared" si="4"/>
        <v>0.7030666666666667</v>
      </c>
      <c r="AB17" s="11">
        <f t="shared" si="4"/>
        <v>0.7050333333333333</v>
      </c>
      <c r="AC17" s="11">
        <f t="shared" si="4"/>
        <v>0.7480888888888889</v>
      </c>
      <c r="AD17" s="11"/>
      <c r="AE17" s="11">
        <f aca="true" t="shared" si="5" ref="AE17:AN17">AE16+0.0007*4</f>
        <v>0.7716166666666666</v>
      </c>
      <c r="AF17" s="11">
        <f t="shared" si="5"/>
        <v>0.7890611111111112</v>
      </c>
      <c r="AG17" s="11">
        <f t="shared" si="5"/>
        <v>0.7897555555555557</v>
      </c>
      <c r="AH17" s="11">
        <f t="shared" si="5"/>
        <v>0.8133666666666667</v>
      </c>
      <c r="AI17" s="11">
        <f t="shared" si="5"/>
        <v>0.8264777777777778</v>
      </c>
      <c r="AJ17" s="11">
        <f t="shared" si="5"/>
        <v>0.8307277777777778</v>
      </c>
      <c r="AK17" s="11">
        <f t="shared" si="5"/>
        <v>0.8529500000000001</v>
      </c>
      <c r="AL17" s="11">
        <f t="shared" si="5"/>
        <v>0.8737833333333334</v>
      </c>
      <c r="AM17" s="11">
        <f t="shared" si="5"/>
        <v>0.8946166666666667</v>
      </c>
      <c r="AN17" s="11">
        <f t="shared" si="5"/>
        <v>0.9036444444444446</v>
      </c>
      <c r="AO17" s="11">
        <v>0.9180555555555556</v>
      </c>
    </row>
    <row r="18" spans="1:41" ht="12.75">
      <c r="A18" s="39" t="s">
        <v>13</v>
      </c>
      <c r="B18" s="11"/>
      <c r="C18" s="11" t="s">
        <v>12</v>
      </c>
      <c r="D18" s="11">
        <f>D17+0.0007*7</f>
        <v>0.2841555555555556</v>
      </c>
      <c r="E18" s="11"/>
      <c r="F18" s="11"/>
      <c r="G18" s="11">
        <f>G17+0.0007*7</f>
        <v>0.3203500000000001</v>
      </c>
      <c r="H18" s="11">
        <f>H17+0.0007*7</f>
        <v>0.3252111111111112</v>
      </c>
      <c r="I18" s="11"/>
      <c r="J18" s="11">
        <f>J17+0.0007*7</f>
        <v>0.33910000000000007</v>
      </c>
      <c r="K18" s="11"/>
      <c r="L18" s="11">
        <f>L17+0.0007*7</f>
        <v>0.377988888888889</v>
      </c>
      <c r="M18" s="11">
        <f>M17+0.0007*7</f>
        <v>0.4071555555555556</v>
      </c>
      <c r="N18" s="11">
        <f>N17+0.0007*7</f>
        <v>0.4266000000000001</v>
      </c>
      <c r="O18" s="11">
        <f>O17+0.0007*7</f>
        <v>0.45796666666666674</v>
      </c>
      <c r="P18" s="11"/>
      <c r="Q18" s="11">
        <f>Q17+0.0007*7</f>
        <v>0.5050722222222223</v>
      </c>
      <c r="R18" s="11"/>
      <c r="S18" s="11">
        <f>S17+0.0007*7</f>
        <v>0.5411</v>
      </c>
      <c r="T18" s="11">
        <f>T17+0.0007*7</f>
        <v>0.5413000000000001</v>
      </c>
      <c r="U18" s="27" t="s">
        <v>12</v>
      </c>
      <c r="V18" s="11">
        <f>V17+0.0007*7</f>
        <v>0.584238888888889</v>
      </c>
      <c r="W18" s="11"/>
      <c r="X18" s="11">
        <f aca="true" t="shared" si="6" ref="X18:AC18">X17+0.0007*7</f>
        <v>0.6246333333333335</v>
      </c>
      <c r="Y18" s="11">
        <f t="shared" si="6"/>
        <v>0.6272944444444445</v>
      </c>
      <c r="Z18" s="11">
        <f t="shared" si="6"/>
        <v>0.6689611111111111</v>
      </c>
      <c r="AA18" s="11">
        <f t="shared" si="6"/>
        <v>0.7079666666666667</v>
      </c>
      <c r="AB18" s="11">
        <f t="shared" si="6"/>
        <v>0.7099333333333333</v>
      </c>
      <c r="AC18" s="11">
        <f t="shared" si="6"/>
        <v>0.7529888888888889</v>
      </c>
      <c r="AD18" s="11"/>
      <c r="AE18" s="11">
        <f aca="true" t="shared" si="7" ref="AE18:AN18">AE17+0.0007*7</f>
        <v>0.7765166666666666</v>
      </c>
      <c r="AF18" s="11">
        <f t="shared" si="7"/>
        <v>0.7939611111111112</v>
      </c>
      <c r="AG18" s="11">
        <f t="shared" si="7"/>
        <v>0.7946555555555557</v>
      </c>
      <c r="AH18" s="11">
        <f t="shared" si="7"/>
        <v>0.8182666666666667</v>
      </c>
      <c r="AI18" s="11">
        <f t="shared" si="7"/>
        <v>0.8313777777777778</v>
      </c>
      <c r="AJ18" s="11">
        <f t="shared" si="7"/>
        <v>0.8356277777777779</v>
      </c>
      <c r="AK18" s="11">
        <f t="shared" si="7"/>
        <v>0.8578500000000001</v>
      </c>
      <c r="AL18" s="11">
        <f t="shared" si="7"/>
        <v>0.8786833333333334</v>
      </c>
      <c r="AM18" s="11">
        <f t="shared" si="7"/>
        <v>0.8995166666666667</v>
      </c>
      <c r="AN18" s="11">
        <f t="shared" si="7"/>
        <v>0.9085444444444446</v>
      </c>
      <c r="AO18" s="11">
        <v>0.9229166666666666</v>
      </c>
    </row>
    <row r="19" spans="1:41" ht="12.75">
      <c r="A19" s="41" t="s">
        <v>6</v>
      </c>
      <c r="B19" s="13"/>
      <c r="C19" s="13"/>
      <c r="D19" s="16">
        <f>D18+0.0007*5</f>
        <v>0.2876555555555556</v>
      </c>
      <c r="E19" s="16"/>
      <c r="F19" s="16"/>
      <c r="G19" s="16">
        <f>G18+0.0007*5</f>
        <v>0.3238500000000001</v>
      </c>
      <c r="H19" s="16">
        <f>H18+0.0007*5</f>
        <v>0.3287111111111112</v>
      </c>
      <c r="I19" s="16"/>
      <c r="J19" s="16">
        <f>J18+0.0007*5</f>
        <v>0.34260000000000007</v>
      </c>
      <c r="K19" s="16"/>
      <c r="L19" s="16">
        <f>L18+0.0007*5</f>
        <v>0.381488888888889</v>
      </c>
      <c r="M19" s="16">
        <f>M18+0.0007*5</f>
        <v>0.4106555555555556</v>
      </c>
      <c r="N19" s="16">
        <f>N18+0.0007*5</f>
        <v>0.4301000000000001</v>
      </c>
      <c r="O19" s="16">
        <f>O18+0.0007*5</f>
        <v>0.46146666666666675</v>
      </c>
      <c r="P19" s="16"/>
      <c r="Q19" s="16">
        <f>Q18+0.0007*5</f>
        <v>0.5085722222222222</v>
      </c>
      <c r="R19" s="16"/>
      <c r="S19" s="16">
        <f>S18+0.0007*5</f>
        <v>0.5446</v>
      </c>
      <c r="T19" s="16">
        <f>T18+0.0007*5</f>
        <v>0.5448000000000001</v>
      </c>
      <c r="U19" s="56"/>
      <c r="V19" s="16">
        <f>V18+0.0007*5</f>
        <v>0.5877388888888889</v>
      </c>
      <c r="W19" s="16"/>
      <c r="X19" s="16">
        <f aca="true" t="shared" si="8" ref="X19:AC19">X18+0.0007*5</f>
        <v>0.6281333333333334</v>
      </c>
      <c r="Y19" s="16">
        <f t="shared" si="8"/>
        <v>0.6307944444444444</v>
      </c>
      <c r="Z19" s="16">
        <f t="shared" si="8"/>
        <v>0.6724611111111111</v>
      </c>
      <c r="AA19" s="16">
        <f t="shared" si="8"/>
        <v>0.7114666666666667</v>
      </c>
      <c r="AB19" s="16">
        <f t="shared" si="8"/>
        <v>0.7134333333333333</v>
      </c>
      <c r="AC19" s="16">
        <f t="shared" si="8"/>
        <v>0.7564888888888889</v>
      </c>
      <c r="AD19" s="16"/>
      <c r="AE19" s="16">
        <f aca="true" t="shared" si="9" ref="AE19:AN19">AE18+0.0007*5</f>
        <v>0.7800166666666666</v>
      </c>
      <c r="AF19" s="16">
        <f t="shared" si="9"/>
        <v>0.7974611111111112</v>
      </c>
      <c r="AG19" s="16">
        <f t="shared" si="9"/>
        <v>0.7981555555555556</v>
      </c>
      <c r="AH19" s="16">
        <f t="shared" si="9"/>
        <v>0.8217666666666666</v>
      </c>
      <c r="AI19" s="16">
        <f t="shared" si="9"/>
        <v>0.8348777777777777</v>
      </c>
      <c r="AJ19" s="16">
        <f t="shared" si="9"/>
        <v>0.8391277777777778</v>
      </c>
      <c r="AK19" s="16">
        <f t="shared" si="9"/>
        <v>0.8613500000000001</v>
      </c>
      <c r="AL19" s="16">
        <f t="shared" si="9"/>
        <v>0.8821833333333333</v>
      </c>
      <c r="AM19" s="16">
        <f t="shared" si="9"/>
        <v>0.9030166666666667</v>
      </c>
      <c r="AN19" s="16">
        <f t="shared" si="9"/>
        <v>0.9120444444444445</v>
      </c>
      <c r="AO19" s="16">
        <v>0.9263888888888889</v>
      </c>
    </row>
    <row r="20" spans="1:41" ht="12.75">
      <c r="A20" s="48" t="s">
        <v>6</v>
      </c>
      <c r="B20" s="14">
        <v>0.2354166666666667</v>
      </c>
      <c r="C20" s="14" t="s">
        <v>12</v>
      </c>
      <c r="D20" s="14">
        <f>D19</f>
        <v>0.2876555555555556</v>
      </c>
      <c r="E20" s="14"/>
      <c r="F20" s="14">
        <v>0.28680555555555554</v>
      </c>
      <c r="G20" s="14"/>
      <c r="H20" s="14"/>
      <c r="I20" s="14">
        <v>0.32569444444444445</v>
      </c>
      <c r="J20" s="14">
        <f>J19</f>
        <v>0.34260000000000007</v>
      </c>
      <c r="K20" s="14">
        <v>0.3333333333333333</v>
      </c>
      <c r="L20" s="14">
        <f>L19</f>
        <v>0.381488888888889</v>
      </c>
      <c r="M20" s="14">
        <f>M19</f>
        <v>0.4106555555555556</v>
      </c>
      <c r="N20" s="14" t="s">
        <v>12</v>
      </c>
      <c r="O20" s="14"/>
      <c r="P20" s="14">
        <v>0.4583333333333333</v>
      </c>
      <c r="Q20" s="14">
        <f>Q19</f>
        <v>0.5085722222222222</v>
      </c>
      <c r="R20" s="14">
        <v>0.5104166666666666</v>
      </c>
      <c r="S20" s="14">
        <f>S19+0.0007*6</f>
        <v>0.5488</v>
      </c>
      <c r="T20" s="14"/>
      <c r="U20" s="57">
        <v>0.5833333333333334</v>
      </c>
      <c r="V20" s="14">
        <f>V19</f>
        <v>0.5877388888888889</v>
      </c>
      <c r="W20" s="14">
        <v>0.6</v>
      </c>
      <c r="X20" s="14">
        <f aca="true" t="shared" si="10" ref="X20:AC20">X19</f>
        <v>0.6281333333333334</v>
      </c>
      <c r="Y20" s="14">
        <f t="shared" si="10"/>
        <v>0.6307944444444444</v>
      </c>
      <c r="Z20" s="14">
        <f t="shared" si="10"/>
        <v>0.6724611111111111</v>
      </c>
      <c r="AA20" s="14">
        <f t="shared" si="10"/>
        <v>0.7114666666666667</v>
      </c>
      <c r="AB20" s="14">
        <f t="shared" si="10"/>
        <v>0.7134333333333333</v>
      </c>
      <c r="AC20" s="14">
        <f t="shared" si="10"/>
        <v>0.7564888888888889</v>
      </c>
      <c r="AD20" s="14">
        <v>0.7604166666666666</v>
      </c>
      <c r="AE20" s="14"/>
      <c r="AF20" s="14">
        <f>AF19</f>
        <v>0.7974611111111112</v>
      </c>
      <c r="AG20" s="14">
        <v>0.8027777777777777</v>
      </c>
      <c r="AH20" s="14"/>
      <c r="AI20" s="14">
        <f>AI19</f>
        <v>0.8348777777777777</v>
      </c>
      <c r="AJ20" s="14">
        <f>AJ19</f>
        <v>0.8391277777777778</v>
      </c>
      <c r="AK20" s="14">
        <f>AK19</f>
        <v>0.8613500000000001</v>
      </c>
      <c r="AL20" s="14"/>
      <c r="AM20" s="14"/>
      <c r="AN20" s="14"/>
      <c r="AO20" s="22"/>
    </row>
    <row r="21" spans="1:41" ht="12.75">
      <c r="A21" s="43" t="s">
        <v>5</v>
      </c>
      <c r="B21" s="15">
        <v>0.24791666666666667</v>
      </c>
      <c r="C21" s="15" t="s">
        <v>12</v>
      </c>
      <c r="D21" s="11">
        <f>D20+0.0007*17</f>
        <v>0.29955555555555563</v>
      </c>
      <c r="E21" s="15"/>
      <c r="F21" s="11">
        <f>F20+0.0007*17</f>
        <v>0.29870555555555556</v>
      </c>
      <c r="G21" s="15" t="s">
        <v>12</v>
      </c>
      <c r="H21" s="15" t="s">
        <v>12</v>
      </c>
      <c r="I21" s="11">
        <f>I20+0.0007*17</f>
        <v>0.3375944444444445</v>
      </c>
      <c r="J21" s="11">
        <f>J20+0.0007*17</f>
        <v>0.3545000000000001</v>
      </c>
      <c r="K21" s="11">
        <f>K20+0.0007*17</f>
        <v>0.34523333333333334</v>
      </c>
      <c r="L21" s="11">
        <f>L20+0.0007*17</f>
        <v>0.393388888888889</v>
      </c>
      <c r="M21" s="11">
        <f>M20+0.0007*17</f>
        <v>0.42255555555555563</v>
      </c>
      <c r="N21" s="15" t="s">
        <v>12</v>
      </c>
      <c r="O21" s="15" t="s">
        <v>12</v>
      </c>
      <c r="P21" s="11">
        <f>P20+0.0007*17</f>
        <v>0.47023333333333334</v>
      </c>
      <c r="Q21" s="11">
        <f>Q20+0.0007*17</f>
        <v>0.5204722222222222</v>
      </c>
      <c r="R21" s="11">
        <f>R20+0.0007*17</f>
        <v>0.5223166666666667</v>
      </c>
      <c r="S21" s="11">
        <f>S20+0.0007*17</f>
        <v>0.5607</v>
      </c>
      <c r="T21" s="15" t="s">
        <v>12</v>
      </c>
      <c r="U21" s="30">
        <v>0.5958333333333333</v>
      </c>
      <c r="V21" s="11">
        <f aca="true" t="shared" si="11" ref="V21:AD21">V20+0.0007*17</f>
        <v>0.5996388888888889</v>
      </c>
      <c r="W21" s="11">
        <f t="shared" si="11"/>
        <v>0.6119</v>
      </c>
      <c r="X21" s="11">
        <f t="shared" si="11"/>
        <v>0.6400333333333335</v>
      </c>
      <c r="Y21" s="11">
        <f t="shared" si="11"/>
        <v>0.6426944444444445</v>
      </c>
      <c r="Z21" s="11">
        <f t="shared" si="11"/>
        <v>0.6843611111111111</v>
      </c>
      <c r="AA21" s="11">
        <f t="shared" si="11"/>
        <v>0.7233666666666667</v>
      </c>
      <c r="AB21" s="11">
        <f t="shared" si="11"/>
        <v>0.7253333333333333</v>
      </c>
      <c r="AC21" s="11">
        <f t="shared" si="11"/>
        <v>0.7683888888888889</v>
      </c>
      <c r="AD21" s="11">
        <f t="shared" si="11"/>
        <v>0.7723166666666667</v>
      </c>
      <c r="AE21" s="15"/>
      <c r="AF21" s="11">
        <f>AF20+0.0007*17</f>
        <v>0.8093611111111112</v>
      </c>
      <c r="AG21" s="11">
        <f>AG20+0.0007*17</f>
        <v>0.8146777777777777</v>
      </c>
      <c r="AH21" s="15" t="s">
        <v>12</v>
      </c>
      <c r="AI21" s="11">
        <f>AI20+0.0007*17</f>
        <v>0.8467777777777777</v>
      </c>
      <c r="AJ21" s="11">
        <f>AJ20+0.0007*17</f>
        <v>0.8510277777777778</v>
      </c>
      <c r="AK21" s="11">
        <f>AK20+0.0007*17</f>
        <v>0.8732500000000001</v>
      </c>
      <c r="AL21" s="15" t="s">
        <v>12</v>
      </c>
      <c r="AM21" s="15" t="s">
        <v>12</v>
      </c>
      <c r="AN21" s="15" t="s">
        <v>12</v>
      </c>
      <c r="AO21" s="15"/>
    </row>
    <row r="22" spans="1:41" ht="12.75">
      <c r="A22" s="41" t="s">
        <v>22</v>
      </c>
      <c r="B22" s="16">
        <v>0.25</v>
      </c>
      <c r="C22" s="16" t="s">
        <v>12</v>
      </c>
      <c r="D22" s="16">
        <f>D21+0.0007*4</f>
        <v>0.30235555555555566</v>
      </c>
      <c r="E22" s="16"/>
      <c r="F22" s="16">
        <f>F21+0.0007*4</f>
        <v>0.3015055555555556</v>
      </c>
      <c r="G22" s="16" t="s">
        <v>12</v>
      </c>
      <c r="H22" s="16" t="s">
        <v>12</v>
      </c>
      <c r="I22" s="16">
        <f>I21+0.0007*4</f>
        <v>0.3403944444444445</v>
      </c>
      <c r="J22" s="16">
        <f>J21+0.0007*4</f>
        <v>0.3573000000000001</v>
      </c>
      <c r="K22" s="16">
        <f>K21+0.0007*4</f>
        <v>0.34803333333333336</v>
      </c>
      <c r="L22" s="16">
        <f>L21+0.0007*4</f>
        <v>0.39618888888888903</v>
      </c>
      <c r="M22" s="16">
        <f>M21+0.0007*4</f>
        <v>0.42535555555555565</v>
      </c>
      <c r="N22" s="16" t="s">
        <v>12</v>
      </c>
      <c r="O22" s="16" t="s">
        <v>12</v>
      </c>
      <c r="P22" s="16">
        <f>P21+0.0007*4</f>
        <v>0.47303333333333336</v>
      </c>
      <c r="Q22" s="16">
        <f>Q21+0.0007*4</f>
        <v>0.5232722222222222</v>
      </c>
      <c r="R22" s="16">
        <f>R21+0.0007*4</f>
        <v>0.5251166666666667</v>
      </c>
      <c r="S22" s="16">
        <f>S21+0.0007*4</f>
        <v>0.5635</v>
      </c>
      <c r="T22" s="16" t="s">
        <v>12</v>
      </c>
      <c r="U22" s="28">
        <v>0.5993055555555555</v>
      </c>
      <c r="V22" s="16">
        <f aca="true" t="shared" si="12" ref="V22:AD22">V21+0.0007*4</f>
        <v>0.602438888888889</v>
      </c>
      <c r="W22" s="16">
        <f t="shared" si="12"/>
        <v>0.6147</v>
      </c>
      <c r="X22" s="16">
        <f t="shared" si="12"/>
        <v>0.6428333333333335</v>
      </c>
      <c r="Y22" s="16">
        <f t="shared" si="12"/>
        <v>0.6454944444444445</v>
      </c>
      <c r="Z22" s="16">
        <f t="shared" si="12"/>
        <v>0.6871611111111111</v>
      </c>
      <c r="AA22" s="16">
        <f t="shared" si="12"/>
        <v>0.7261666666666667</v>
      </c>
      <c r="AB22" s="16">
        <f t="shared" si="12"/>
        <v>0.7281333333333333</v>
      </c>
      <c r="AC22" s="16">
        <f t="shared" si="12"/>
        <v>0.7711888888888889</v>
      </c>
      <c r="AD22" s="16">
        <f t="shared" si="12"/>
        <v>0.7751166666666667</v>
      </c>
      <c r="AE22" s="16"/>
      <c r="AF22" s="16">
        <f>AF21+0.0007*4</f>
        <v>0.8121611111111112</v>
      </c>
      <c r="AG22" s="16">
        <f>AG21+0.0007*4</f>
        <v>0.8174777777777777</v>
      </c>
      <c r="AH22" s="16" t="s">
        <v>12</v>
      </c>
      <c r="AI22" s="16">
        <f>AI21+0.0007*4</f>
        <v>0.8495777777777778</v>
      </c>
      <c r="AJ22" s="16">
        <f>AJ21+0.0007*4</f>
        <v>0.8538277777777779</v>
      </c>
      <c r="AK22" s="16">
        <f>AK21+0.0007*4</f>
        <v>0.8760500000000001</v>
      </c>
      <c r="AL22" s="16" t="s">
        <v>12</v>
      </c>
      <c r="AM22" s="16" t="s">
        <v>12</v>
      </c>
      <c r="AN22" s="16" t="s">
        <v>12</v>
      </c>
      <c r="AO22" s="16"/>
    </row>
    <row r="23" spans="1:41" ht="12.75">
      <c r="A23" s="48" t="s">
        <v>23</v>
      </c>
      <c r="B23" s="14">
        <v>0.25</v>
      </c>
      <c r="C23" s="14">
        <v>0.2590277777777778</v>
      </c>
      <c r="D23" s="14">
        <f>D22+0.0007*5</f>
        <v>0.30585555555555566</v>
      </c>
      <c r="E23" s="14">
        <v>0.3</v>
      </c>
      <c r="F23" s="14">
        <f>F22</f>
        <v>0.3015055555555556</v>
      </c>
      <c r="G23" s="14" t="s">
        <v>12</v>
      </c>
      <c r="H23" s="14" t="s">
        <v>12</v>
      </c>
      <c r="I23" s="14">
        <f>I22</f>
        <v>0.3403944444444445</v>
      </c>
      <c r="J23" s="14">
        <f>J22</f>
        <v>0.3573000000000001</v>
      </c>
      <c r="K23" s="14">
        <f>K22</f>
        <v>0.34803333333333336</v>
      </c>
      <c r="L23" s="14">
        <f>L22</f>
        <v>0.39618888888888903</v>
      </c>
      <c r="M23" s="14">
        <f>M22</f>
        <v>0.42535555555555565</v>
      </c>
      <c r="N23" s="14" t="s">
        <v>12</v>
      </c>
      <c r="O23" s="14" t="s">
        <v>12</v>
      </c>
      <c r="P23" s="14">
        <f>P22</f>
        <v>0.47303333333333336</v>
      </c>
      <c r="Q23" s="14">
        <f>Q22</f>
        <v>0.5232722222222222</v>
      </c>
      <c r="R23" s="14">
        <f>R22</f>
        <v>0.5251166666666667</v>
      </c>
      <c r="S23" s="14">
        <f>S22</f>
        <v>0.5635</v>
      </c>
      <c r="T23" s="14" t="s">
        <v>12</v>
      </c>
      <c r="U23" s="26">
        <v>0.6006944444444444</v>
      </c>
      <c r="V23" s="14">
        <f aca="true" t="shared" si="13" ref="V23:AD23">V22</f>
        <v>0.602438888888889</v>
      </c>
      <c r="W23" s="14">
        <f t="shared" si="13"/>
        <v>0.6147</v>
      </c>
      <c r="X23" s="14">
        <f t="shared" si="13"/>
        <v>0.6428333333333335</v>
      </c>
      <c r="Y23" s="14">
        <f t="shared" si="13"/>
        <v>0.6454944444444445</v>
      </c>
      <c r="Z23" s="14">
        <f t="shared" si="13"/>
        <v>0.6871611111111111</v>
      </c>
      <c r="AA23" s="14">
        <f t="shared" si="13"/>
        <v>0.7261666666666667</v>
      </c>
      <c r="AB23" s="14">
        <f t="shared" si="13"/>
        <v>0.7281333333333333</v>
      </c>
      <c r="AC23" s="14">
        <f t="shared" si="13"/>
        <v>0.7711888888888889</v>
      </c>
      <c r="AD23" s="14">
        <f t="shared" si="13"/>
        <v>0.7751166666666667</v>
      </c>
      <c r="AE23" s="14"/>
      <c r="AF23" s="14">
        <f>AF22</f>
        <v>0.8121611111111112</v>
      </c>
      <c r="AG23" s="14">
        <f>AG22</f>
        <v>0.8174777777777777</v>
      </c>
      <c r="AH23" s="14" t="s">
        <v>12</v>
      </c>
      <c r="AI23" s="14">
        <f>AI22</f>
        <v>0.8495777777777778</v>
      </c>
      <c r="AJ23" s="14">
        <f>AJ22</f>
        <v>0.8538277777777779</v>
      </c>
      <c r="AK23" s="14">
        <f>AK22</f>
        <v>0.8760500000000001</v>
      </c>
      <c r="AL23" s="14" t="s">
        <v>12</v>
      </c>
      <c r="AM23" s="14" t="s">
        <v>12</v>
      </c>
      <c r="AN23" s="14" t="s">
        <v>12</v>
      </c>
      <c r="AO23" s="14"/>
    </row>
    <row r="24" spans="1:41" ht="12.75">
      <c r="A24" s="43" t="s">
        <v>4</v>
      </c>
      <c r="B24" s="15"/>
      <c r="C24" s="15">
        <v>0.2659722222222222</v>
      </c>
      <c r="D24" s="11">
        <f>D23+0.0007*9</f>
        <v>0.31215555555555563</v>
      </c>
      <c r="E24" s="11">
        <f>E23+0.0007*9</f>
        <v>0.3063</v>
      </c>
      <c r="F24" s="11">
        <f>F23+0.0007*9</f>
        <v>0.30780555555555555</v>
      </c>
      <c r="G24" s="15" t="s">
        <v>12</v>
      </c>
      <c r="H24" s="15" t="s">
        <v>12</v>
      </c>
      <c r="I24" s="11">
        <f>I23+0.0007*9</f>
        <v>0.3466944444444445</v>
      </c>
      <c r="J24" s="11">
        <f>J23+0.0007*9</f>
        <v>0.36360000000000015</v>
      </c>
      <c r="K24" s="11">
        <f>K23+0.0007*9</f>
        <v>0.3543333333333334</v>
      </c>
      <c r="L24" s="11">
        <f>L23+0.0007*9</f>
        <v>0.402488888888889</v>
      </c>
      <c r="M24" s="11">
        <f>M23+0.0007*9</f>
        <v>0.4316555555555557</v>
      </c>
      <c r="N24" s="15" t="s">
        <v>12</v>
      </c>
      <c r="O24" s="15" t="s">
        <v>12</v>
      </c>
      <c r="P24" s="11">
        <f>P23+0.0007*9</f>
        <v>0.4793333333333334</v>
      </c>
      <c r="Q24" s="11">
        <f>Q23+0.0007*9</f>
        <v>0.5295722222222222</v>
      </c>
      <c r="R24" s="11">
        <f>R23+0.0007*9</f>
        <v>0.5314166666666666</v>
      </c>
      <c r="S24" s="11">
        <f>S23+0.0007*9</f>
        <v>0.5698</v>
      </c>
      <c r="T24" s="15" t="s">
        <v>12</v>
      </c>
      <c r="U24" s="30" t="s">
        <v>12</v>
      </c>
      <c r="V24" s="11">
        <f aca="true" t="shared" si="14" ref="V24:AD24">V23+0.0007*9</f>
        <v>0.6087388888888889</v>
      </c>
      <c r="W24" s="11">
        <f t="shared" si="14"/>
        <v>0.621</v>
      </c>
      <c r="X24" s="11">
        <f t="shared" si="14"/>
        <v>0.6491333333333335</v>
      </c>
      <c r="Y24" s="11">
        <f t="shared" si="14"/>
        <v>0.6517944444444445</v>
      </c>
      <c r="Z24" s="11">
        <f t="shared" si="14"/>
        <v>0.6934611111111111</v>
      </c>
      <c r="AA24" s="11">
        <f t="shared" si="14"/>
        <v>0.7324666666666667</v>
      </c>
      <c r="AB24" s="11">
        <f t="shared" si="14"/>
        <v>0.7344333333333333</v>
      </c>
      <c r="AC24" s="11">
        <f t="shared" si="14"/>
        <v>0.7774888888888889</v>
      </c>
      <c r="AD24" s="11">
        <f t="shared" si="14"/>
        <v>0.7814166666666666</v>
      </c>
      <c r="AE24" s="15"/>
      <c r="AF24" s="11">
        <f>AF23+0.0007*9</f>
        <v>0.8184611111111112</v>
      </c>
      <c r="AG24" s="11">
        <f>AG23+0.0007*9</f>
        <v>0.8237777777777777</v>
      </c>
      <c r="AH24" s="15" t="s">
        <v>12</v>
      </c>
      <c r="AI24" s="11">
        <f>AI23+0.0007*9</f>
        <v>0.8558777777777777</v>
      </c>
      <c r="AJ24" s="11">
        <f>AJ23+0.0007*9</f>
        <v>0.8601277777777778</v>
      </c>
      <c r="AK24" s="11">
        <f>AK23+0.0007*9</f>
        <v>0.8823500000000001</v>
      </c>
      <c r="AL24" s="15" t="s">
        <v>12</v>
      </c>
      <c r="AM24" s="15" t="s">
        <v>12</v>
      </c>
      <c r="AN24" s="15" t="s">
        <v>12</v>
      </c>
      <c r="AO24" s="15"/>
    </row>
    <row r="25" spans="1:41" ht="12.75">
      <c r="A25" s="43" t="s">
        <v>3</v>
      </c>
      <c r="B25" s="15"/>
      <c r="C25" s="15">
        <v>0.26944444444444443</v>
      </c>
      <c r="D25" s="11">
        <f>D24+0.0007*5</f>
        <v>0.31565555555555563</v>
      </c>
      <c r="E25" s="11">
        <f>E24+0.0007*5</f>
        <v>0.3098</v>
      </c>
      <c r="F25" s="11">
        <f>F24+0.0007*5</f>
        <v>0.31130555555555556</v>
      </c>
      <c r="G25" s="15" t="s">
        <v>12</v>
      </c>
      <c r="H25" s="15" t="s">
        <v>12</v>
      </c>
      <c r="I25" s="11">
        <f>I24+0.0007*5</f>
        <v>0.35019444444444453</v>
      </c>
      <c r="J25" s="11">
        <f>J24+0.0007*5</f>
        <v>0.36710000000000015</v>
      </c>
      <c r="K25" s="11">
        <f>K24+0.0007*5</f>
        <v>0.3578333333333334</v>
      </c>
      <c r="L25" s="11">
        <f>L24+0.0007*5</f>
        <v>0.405988888888889</v>
      </c>
      <c r="M25" s="11">
        <f>M24+0.0007*5</f>
        <v>0.4351555555555557</v>
      </c>
      <c r="N25" s="15" t="s">
        <v>12</v>
      </c>
      <c r="O25" s="15" t="s">
        <v>12</v>
      </c>
      <c r="P25" s="11">
        <f>P24+0.0007*5</f>
        <v>0.4828333333333334</v>
      </c>
      <c r="Q25" s="11">
        <f>Q24+0.0007*5</f>
        <v>0.5330722222222222</v>
      </c>
      <c r="R25" s="11">
        <f>R24+0.0007*5</f>
        <v>0.5349166666666666</v>
      </c>
      <c r="S25" s="11">
        <f>S24+0.0007*5</f>
        <v>0.5732999999999999</v>
      </c>
      <c r="T25" s="15" t="s">
        <v>12</v>
      </c>
      <c r="U25" s="30" t="s">
        <v>12</v>
      </c>
      <c r="V25" s="11">
        <f aca="true" t="shared" si="15" ref="V25:AD25">V24+0.0007*5</f>
        <v>0.6122388888888889</v>
      </c>
      <c r="W25" s="11">
        <f t="shared" si="15"/>
        <v>0.6244999999999999</v>
      </c>
      <c r="X25" s="11">
        <f t="shared" si="15"/>
        <v>0.6526333333333334</v>
      </c>
      <c r="Y25" s="11">
        <f t="shared" si="15"/>
        <v>0.6552944444444444</v>
      </c>
      <c r="Z25" s="11">
        <f t="shared" si="15"/>
        <v>0.696961111111111</v>
      </c>
      <c r="AA25" s="11">
        <f t="shared" si="15"/>
        <v>0.7359666666666667</v>
      </c>
      <c r="AB25" s="11">
        <f t="shared" si="15"/>
        <v>0.7379333333333332</v>
      </c>
      <c r="AC25" s="11">
        <f t="shared" si="15"/>
        <v>0.7809888888888888</v>
      </c>
      <c r="AD25" s="11">
        <f t="shared" si="15"/>
        <v>0.7849166666666666</v>
      </c>
      <c r="AE25" s="15"/>
      <c r="AF25" s="11">
        <f>AF24+0.0007*5</f>
        <v>0.8219611111111111</v>
      </c>
      <c r="AG25" s="11">
        <f>AG24+0.0007*5</f>
        <v>0.8272777777777777</v>
      </c>
      <c r="AH25" s="15" t="s">
        <v>12</v>
      </c>
      <c r="AI25" s="11">
        <f>AI24+0.0007*5</f>
        <v>0.8593777777777777</v>
      </c>
      <c r="AJ25" s="11">
        <f>AJ24+0.0007*5</f>
        <v>0.8636277777777778</v>
      </c>
      <c r="AK25" s="11">
        <f>AK24+0.0007*5</f>
        <v>0.88585</v>
      </c>
      <c r="AL25" s="15" t="s">
        <v>12</v>
      </c>
      <c r="AM25" s="15" t="s">
        <v>12</v>
      </c>
      <c r="AN25" s="15" t="s">
        <v>12</v>
      </c>
      <c r="AO25" s="15"/>
    </row>
    <row r="26" spans="1:41" ht="12.75">
      <c r="A26" s="43" t="s">
        <v>19</v>
      </c>
      <c r="B26" s="15"/>
      <c r="C26" s="15">
        <v>0.2722222222222222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30" t="s">
        <v>12</v>
      </c>
      <c r="V26" s="15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12</v>
      </c>
      <c r="AD26" s="15" t="s">
        <v>12</v>
      </c>
      <c r="AE26" s="15"/>
      <c r="AF26" s="15" t="s">
        <v>12</v>
      </c>
      <c r="AG26" s="15" t="s">
        <v>12</v>
      </c>
      <c r="AH26" s="15" t="s">
        <v>12</v>
      </c>
      <c r="AI26" s="15" t="s">
        <v>12</v>
      </c>
      <c r="AJ26" s="15" t="s">
        <v>12</v>
      </c>
      <c r="AK26" s="15" t="s">
        <v>12</v>
      </c>
      <c r="AL26" s="15" t="s">
        <v>12</v>
      </c>
      <c r="AM26" s="15" t="s">
        <v>12</v>
      </c>
      <c r="AN26" s="15" t="s">
        <v>12</v>
      </c>
      <c r="AO26" s="15"/>
    </row>
    <row r="27" spans="1:41" ht="12.75">
      <c r="A27" s="43" t="s">
        <v>18</v>
      </c>
      <c r="B27" s="15"/>
      <c r="C27" s="15">
        <v>0.275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30" t="s">
        <v>12</v>
      </c>
      <c r="V27" s="15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</v>
      </c>
      <c r="AE27" s="15"/>
      <c r="AF27" s="15" t="s">
        <v>12</v>
      </c>
      <c r="AG27" s="15" t="s">
        <v>12</v>
      </c>
      <c r="AH27" s="15" t="s">
        <v>12</v>
      </c>
      <c r="AI27" s="15" t="s">
        <v>12</v>
      </c>
      <c r="AJ27" s="15" t="s">
        <v>12</v>
      </c>
      <c r="AK27" s="15" t="s">
        <v>12</v>
      </c>
      <c r="AL27" s="15" t="s">
        <v>12</v>
      </c>
      <c r="AM27" s="15" t="s">
        <v>12</v>
      </c>
      <c r="AN27" s="15" t="s">
        <v>12</v>
      </c>
      <c r="AO27" s="15"/>
    </row>
    <row r="28" spans="1:41" ht="12.75">
      <c r="A28" s="41" t="s">
        <v>2</v>
      </c>
      <c r="B28" s="16"/>
      <c r="C28" s="16">
        <v>0.27847222222222223</v>
      </c>
      <c r="D28" s="16">
        <f>D25+0.0007*11</f>
        <v>0.3233555555555556</v>
      </c>
      <c r="E28" s="16">
        <f>E25+0.0007*11</f>
        <v>0.3175</v>
      </c>
      <c r="F28" s="16">
        <f>F25+0.0007*11</f>
        <v>0.31900555555555554</v>
      </c>
      <c r="G28" s="16" t="s">
        <v>12</v>
      </c>
      <c r="H28" s="16" t="s">
        <v>12</v>
      </c>
      <c r="I28" s="16">
        <f>I25+0.0007*11</f>
        <v>0.3578944444444445</v>
      </c>
      <c r="J28" s="16">
        <f>J25+0.0007*11</f>
        <v>0.37480000000000013</v>
      </c>
      <c r="K28" s="16">
        <f>K25+0.0007*11</f>
        <v>0.3655333333333334</v>
      </c>
      <c r="L28" s="16">
        <f>L25+0.0007*11</f>
        <v>0.413688888888889</v>
      </c>
      <c r="M28" s="16">
        <f>M25+0.0007*11</f>
        <v>0.44285555555555567</v>
      </c>
      <c r="N28" s="16" t="s">
        <v>12</v>
      </c>
      <c r="O28" s="16" t="s">
        <v>12</v>
      </c>
      <c r="P28" s="16">
        <f>P25+0.0007*11</f>
        <v>0.4905333333333334</v>
      </c>
      <c r="Q28" s="16">
        <f>Q25+0.0007*11</f>
        <v>0.5407722222222222</v>
      </c>
      <c r="R28" s="16">
        <f>R25+0.0007*11</f>
        <v>0.5426166666666666</v>
      </c>
      <c r="S28" s="16">
        <f>S25+0.0007*11</f>
        <v>0.581</v>
      </c>
      <c r="T28" s="16" t="s">
        <v>12</v>
      </c>
      <c r="U28" s="29" t="s">
        <v>12</v>
      </c>
      <c r="V28" s="16">
        <f aca="true" t="shared" si="16" ref="V28:AD28">V25+0.0007*11</f>
        <v>0.6199388888888889</v>
      </c>
      <c r="W28" s="16">
        <f t="shared" si="16"/>
        <v>0.6322</v>
      </c>
      <c r="X28" s="16">
        <f t="shared" si="16"/>
        <v>0.6603333333333334</v>
      </c>
      <c r="Y28" s="16">
        <f t="shared" si="16"/>
        <v>0.6629944444444444</v>
      </c>
      <c r="Z28" s="16">
        <f t="shared" si="16"/>
        <v>0.7046611111111111</v>
      </c>
      <c r="AA28" s="16">
        <f t="shared" si="16"/>
        <v>0.7436666666666667</v>
      </c>
      <c r="AB28" s="16">
        <f t="shared" si="16"/>
        <v>0.7456333333333333</v>
      </c>
      <c r="AC28" s="16">
        <f t="shared" si="16"/>
        <v>0.7886888888888889</v>
      </c>
      <c r="AD28" s="16">
        <f t="shared" si="16"/>
        <v>0.7926166666666666</v>
      </c>
      <c r="AE28" s="16"/>
      <c r="AF28" s="16">
        <f>AF25+0.0007*11</f>
        <v>0.8296611111111112</v>
      </c>
      <c r="AG28" s="16">
        <f>AG25+0.0007*11</f>
        <v>0.8349777777777777</v>
      </c>
      <c r="AH28" s="16" t="s">
        <v>12</v>
      </c>
      <c r="AI28" s="16">
        <f>AI25+0.0007*11</f>
        <v>0.8670777777777777</v>
      </c>
      <c r="AJ28" s="16">
        <f>AJ25+0.0007*11</f>
        <v>0.8713277777777778</v>
      </c>
      <c r="AK28" s="16">
        <f>AK25+0.0007*11</f>
        <v>0.8935500000000001</v>
      </c>
      <c r="AL28" s="16" t="s">
        <v>12</v>
      </c>
      <c r="AM28" s="16" t="s">
        <v>12</v>
      </c>
      <c r="AN28" s="16" t="s">
        <v>12</v>
      </c>
      <c r="AO28" s="16"/>
    </row>
    <row r="29" spans="1:41" ht="12.75">
      <c r="A29" s="35" t="s">
        <v>0</v>
      </c>
      <c r="B29" s="17" t="s">
        <v>15</v>
      </c>
      <c r="C29" s="17" t="s">
        <v>12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</v>
      </c>
      <c r="J29" s="17" t="s">
        <v>12</v>
      </c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12</v>
      </c>
      <c r="P29" s="17" t="s">
        <v>12</v>
      </c>
      <c r="Q29" s="17" t="s">
        <v>12</v>
      </c>
      <c r="R29" s="17" t="s">
        <v>12</v>
      </c>
      <c r="S29" s="17" t="s">
        <v>12</v>
      </c>
      <c r="T29" s="17" t="s">
        <v>12</v>
      </c>
      <c r="U29" s="44" t="s">
        <v>15</v>
      </c>
      <c r="V29" s="17"/>
      <c r="W29" s="17" t="s">
        <v>12</v>
      </c>
      <c r="X29" s="17" t="s">
        <v>12</v>
      </c>
      <c r="Y29" s="17" t="s">
        <v>12</v>
      </c>
      <c r="Z29" s="17" t="s">
        <v>12</v>
      </c>
      <c r="AA29" s="17" t="s">
        <v>12</v>
      </c>
      <c r="AB29" s="17" t="s">
        <v>12</v>
      </c>
      <c r="AC29" s="17" t="s">
        <v>12</v>
      </c>
      <c r="AD29" s="17" t="s">
        <v>12</v>
      </c>
      <c r="AE29" s="17"/>
      <c r="AF29" s="17" t="s">
        <v>12</v>
      </c>
      <c r="AG29" s="17" t="s">
        <v>12</v>
      </c>
      <c r="AH29" s="17" t="s">
        <v>12</v>
      </c>
      <c r="AI29" s="17" t="s">
        <v>12</v>
      </c>
      <c r="AJ29" s="17" t="s">
        <v>12</v>
      </c>
      <c r="AK29" s="17" t="s">
        <v>12</v>
      </c>
      <c r="AL29" s="17" t="s">
        <v>12</v>
      </c>
      <c r="AM29" s="17" t="s">
        <v>12</v>
      </c>
      <c r="AN29" s="17" t="s">
        <v>12</v>
      </c>
      <c r="AO29" s="17"/>
    </row>
    <row r="30" spans="1:40" ht="12.75">
      <c r="A30" s="4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1"/>
      <c r="AK30" s="1"/>
      <c r="AL30" s="1"/>
      <c r="AM30" s="1"/>
      <c r="AN30" s="1"/>
    </row>
    <row r="31" ht="12.75">
      <c r="B31" s="7" t="s">
        <v>27</v>
      </c>
    </row>
    <row r="32" ht="12.75">
      <c r="B32" s="7" t="s">
        <v>30</v>
      </c>
    </row>
    <row r="33" ht="12.75">
      <c r="B33" s="7" t="s">
        <v>31</v>
      </c>
    </row>
    <row r="34" ht="12.75">
      <c r="B34" s="34" t="s">
        <v>55</v>
      </c>
    </row>
    <row r="35" ht="12.75">
      <c r="B35" s="34" t="s">
        <v>125</v>
      </c>
    </row>
    <row r="40" spans="2:3" ht="12.75">
      <c r="B40" s="59" t="s">
        <v>44</v>
      </c>
      <c r="C40"/>
    </row>
    <row r="41" spans="2:37" ht="12.75">
      <c r="B41" s="50"/>
      <c r="C41" s="50"/>
      <c r="D41" s="50"/>
      <c r="E41" s="50"/>
      <c r="F41" s="50"/>
      <c r="G41" s="50"/>
      <c r="H41" s="50"/>
      <c r="I41" s="50"/>
      <c r="J41" s="50"/>
      <c r="K41" s="50"/>
      <c r="P41" s="50"/>
      <c r="Q41" s="50"/>
      <c r="R41" s="50"/>
      <c r="S41" s="50"/>
      <c r="V41" s="50"/>
      <c r="W41" s="50"/>
      <c r="Y41" s="50"/>
      <c r="Z41" s="50"/>
      <c r="AB41" s="50"/>
      <c r="AC41" s="50"/>
      <c r="AD41" s="50"/>
      <c r="AE41" s="50"/>
      <c r="AF41" s="50"/>
      <c r="AK41" s="50"/>
    </row>
    <row r="42" spans="2:37" ht="12.75">
      <c r="B42" s="50"/>
      <c r="C42" s="50"/>
      <c r="D42" s="50"/>
      <c r="E42" s="50"/>
      <c r="F42" s="50"/>
      <c r="G42" s="50"/>
      <c r="H42" s="50"/>
      <c r="I42" s="50"/>
      <c r="J42" s="50"/>
      <c r="K42" s="50"/>
      <c r="P42" s="50"/>
      <c r="Q42" s="50"/>
      <c r="R42" s="50"/>
      <c r="S42" s="50"/>
      <c r="V42" s="50"/>
      <c r="W42" s="50"/>
      <c r="Y42" s="50"/>
      <c r="Z42" s="50"/>
      <c r="AB42" s="50"/>
      <c r="AC42" s="50"/>
      <c r="AD42" s="50"/>
      <c r="AE42" s="50"/>
      <c r="AF42" s="50"/>
      <c r="AK42" s="50"/>
    </row>
    <row r="43" spans="2:37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P43" s="50"/>
      <c r="Q43" s="50"/>
      <c r="R43" s="50"/>
      <c r="S43" s="50"/>
      <c r="V43" s="50"/>
      <c r="W43" s="50"/>
      <c r="Y43" s="50"/>
      <c r="Z43" s="50"/>
      <c r="AB43" s="50"/>
      <c r="AC43" s="50"/>
      <c r="AD43" s="50"/>
      <c r="AE43" s="50"/>
      <c r="AF43" s="50"/>
      <c r="AK43" s="50"/>
    </row>
    <row r="44" spans="2:37" ht="12.75">
      <c r="B44" s="50"/>
      <c r="C44" s="50"/>
      <c r="D44" s="50"/>
      <c r="E44" s="50"/>
      <c r="F44" s="50"/>
      <c r="G44" s="50"/>
      <c r="H44" s="50"/>
      <c r="I44" s="50"/>
      <c r="J44" s="50"/>
      <c r="K44" s="50"/>
      <c r="P44" s="50"/>
      <c r="Q44" s="50"/>
      <c r="R44" s="50"/>
      <c r="S44" s="50"/>
      <c r="V44" s="50"/>
      <c r="W44" s="50"/>
      <c r="Y44" s="50"/>
      <c r="Z44" s="50"/>
      <c r="AB44" s="50"/>
      <c r="AC44" s="50"/>
      <c r="AD44" s="50"/>
      <c r="AE44" s="50"/>
      <c r="AF44" s="50"/>
      <c r="AK44" s="50"/>
    </row>
  </sheetData>
  <mergeCells count="2">
    <mergeCell ref="A5:T5"/>
    <mergeCell ref="A6:T6"/>
  </mergeCells>
  <printOptions/>
  <pageMargins left="0" right="0" top="0.2755905511811024" bottom="0.1968503937007874" header="0.2755905511811024" footer="0.5118110236220472"/>
  <pageSetup horizontalDpi="600" verticalDpi="600" orientation="landscape" paperSize="9" scale="85" r:id="rId2"/>
  <headerFooter alignWithMargins="0">
    <oddHeader>&amp;CASTI-CAVALLERMAGGIORE
Studio Interruzione
 Periodo Estivo&amp;RServizio valido dal 20 Agosto al  02 Settembre 2007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santarpia</dc:creator>
  <cp:keywords/>
  <dc:description/>
  <cp:lastModifiedBy>trenitalia</cp:lastModifiedBy>
  <cp:lastPrinted>2007-07-25T08:16:19Z</cp:lastPrinted>
  <dcterms:created xsi:type="dcterms:W3CDTF">2003-12-11T10:50:57Z</dcterms:created>
  <dcterms:modified xsi:type="dcterms:W3CDTF">2007-07-26T08:24:10Z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